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Y:\code\ignite\threedotfive.ignite-base.test\current\brightspot-repo\catalog\src\Console\data\tango\"/>
    </mc:Choice>
  </mc:AlternateContent>
  <xr:revisionPtr revIDLastSave="0" documentId="13_ncr:1_{CB0BC2FD-31AB-443F-B318-5C88ED7F7CDE}" xr6:coauthVersionLast="47" xr6:coauthVersionMax="47" xr10:uidLastSave="{00000000-0000-0000-0000-000000000000}"/>
  <bookViews>
    <workbookView xWindow="26145" yWindow="12150" windowWidth="30195" windowHeight="18765" xr2:uid="{00000000-000D-0000-FFFF-FFFF00000000}"/>
  </bookViews>
  <sheets>
    <sheet name="Sheet1" sheetId="7" r:id="rId1"/>
  </sheets>
  <definedNames>
    <definedName name="_xlnm._FilterDatabase" localSheetId="0" hidden="1">Sheet1!$A$1:$AD$43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7" i="7" l="1"/>
  <c r="S19" i="7"/>
  <c r="N19" i="7" s="1"/>
  <c r="O19" i="7" s="1"/>
  <c r="U19" i="7" s="1"/>
  <c r="S18" i="7"/>
  <c r="N18" i="7" s="1"/>
  <c r="O18" i="7" s="1"/>
  <c r="U18" i="7" s="1"/>
  <c r="S8" i="7"/>
  <c r="M8" i="7" s="1"/>
  <c r="S6" i="7"/>
  <c r="N6" i="7" s="1"/>
  <c r="O6" i="7" s="1"/>
  <c r="U6" i="7" s="1"/>
  <c r="S4" i="7"/>
  <c r="M4" i="7" s="1"/>
  <c r="S7" i="7"/>
  <c r="N7" i="7" s="1"/>
  <c r="O7" i="7" s="1"/>
  <c r="U7" i="7" s="1"/>
  <c r="S5" i="7"/>
  <c r="N5" i="7" s="1"/>
  <c r="O5" i="7" s="1"/>
  <c r="U5" i="7" s="1"/>
  <c r="S30" i="7"/>
  <c r="S31" i="7"/>
  <c r="N31" i="7" s="1"/>
  <c r="O31" i="7" s="1"/>
  <c r="U31" i="7" s="1"/>
  <c r="S32" i="7"/>
  <c r="N32" i="7" s="1"/>
  <c r="O32" i="7" s="1"/>
  <c r="U32" i="7" s="1"/>
  <c r="S29" i="7"/>
  <c r="N29" i="7" s="1"/>
  <c r="O29" i="7" s="1"/>
  <c r="U29" i="7" s="1"/>
  <c r="S33" i="7"/>
  <c r="M33" i="7" s="1"/>
  <c r="S34" i="7"/>
  <c r="N34" i="7" s="1"/>
  <c r="O34" i="7" s="1"/>
  <c r="U34" i="7" s="1"/>
  <c r="S36" i="7"/>
  <c r="S27" i="7"/>
  <c r="S28" i="7"/>
  <c r="M28" i="7" s="1"/>
  <c r="S26" i="7"/>
  <c r="M26" i="7" s="1"/>
  <c r="S35" i="7"/>
  <c r="S20" i="7"/>
  <c r="S9" i="7"/>
  <c r="S12" i="7"/>
  <c r="M12" i="7" s="1"/>
  <c r="S11" i="7"/>
  <c r="S10" i="7"/>
  <c r="N10" i="7" s="1"/>
  <c r="O10" i="7" s="1"/>
  <c r="U10" i="7" s="1"/>
  <c r="S13" i="7"/>
  <c r="N13" i="7" s="1"/>
  <c r="O13" i="7" s="1"/>
  <c r="U13" i="7" s="1"/>
  <c r="S16" i="7"/>
  <c r="M16" i="7" s="1"/>
  <c r="S14" i="7"/>
  <c r="N14" i="7" s="1"/>
  <c r="O14" i="7" s="1"/>
  <c r="U14" i="7" s="1"/>
  <c r="S15" i="7"/>
  <c r="N15" i="7" s="1"/>
  <c r="O15" i="7" s="1"/>
  <c r="U15" i="7" s="1"/>
  <c r="S22" i="7"/>
  <c r="N22" i="7" s="1"/>
  <c r="O22" i="7" s="1"/>
  <c r="U22" i="7" s="1"/>
  <c r="S23" i="7"/>
  <c r="M23" i="7" s="1"/>
  <c r="S25" i="7"/>
  <c r="S24" i="7"/>
  <c r="N24" i="7" s="1"/>
  <c r="O24" i="7" s="1"/>
  <c r="U24" i="7" s="1"/>
  <c r="S38" i="7"/>
  <c r="S37" i="7"/>
  <c r="S39" i="7"/>
  <c r="N39" i="7" s="1"/>
  <c r="O39" i="7" s="1"/>
  <c r="U39" i="7" s="1"/>
  <c r="S3" i="7"/>
  <c r="M3" i="7" s="1"/>
  <c r="S2" i="7"/>
  <c r="S43" i="7"/>
  <c r="N43" i="7" s="1"/>
  <c r="O43" i="7" s="1"/>
  <c r="U43" i="7" s="1"/>
  <c r="S41" i="7"/>
  <c r="M41" i="7" s="1"/>
  <c r="S42" i="7"/>
  <c r="M42" i="7" s="1"/>
  <c r="S40" i="7"/>
  <c r="S21" i="7"/>
  <c r="N21" i="7" s="1"/>
  <c r="O21" i="7" s="1"/>
  <c r="U21" i="7" s="1"/>
  <c r="M22" i="7" l="1"/>
  <c r="N26" i="7"/>
  <c r="O26" i="7" s="1"/>
  <c r="U26" i="7" s="1"/>
  <c r="M34" i="7"/>
  <c r="M2" i="7"/>
  <c r="M6" i="7"/>
  <c r="N8" i="7"/>
  <c r="O8" i="7" s="1"/>
  <c r="U8" i="7" s="1"/>
  <c r="N17" i="7"/>
  <c r="O17" i="7" s="1"/>
  <c r="U17" i="7" s="1"/>
  <c r="N12" i="7"/>
  <c r="O12" i="7" s="1"/>
  <c r="U12" i="7" s="1"/>
  <c r="N9" i="7"/>
  <c r="O9" i="7" s="1"/>
  <c r="U9" i="7" s="1"/>
  <c r="N11" i="7"/>
  <c r="O11" i="7" s="1"/>
  <c r="U11" i="7" s="1"/>
  <c r="M7" i="7"/>
  <c r="M14" i="7"/>
  <c r="M19" i="7"/>
  <c r="M31" i="7"/>
  <c r="M15" i="7"/>
  <c r="N20" i="7"/>
  <c r="O20" i="7" s="1"/>
  <c r="U20" i="7" s="1"/>
  <c r="M18" i="7"/>
  <c r="M43" i="7"/>
  <c r="N41" i="7"/>
  <c r="O41" i="7" s="1"/>
  <c r="U41" i="7" s="1"/>
  <c r="M20" i="7"/>
  <c r="M32" i="7"/>
  <c r="M9" i="7"/>
  <c r="M38" i="7"/>
  <c r="M11" i="7"/>
  <c r="N33" i="7"/>
  <c r="O33" i="7" s="1"/>
  <c r="U33" i="7" s="1"/>
  <c r="M29" i="7"/>
  <c r="N2" i="7"/>
  <c r="O2" i="7" s="1"/>
  <c r="U2" i="7" s="1"/>
  <c r="N37" i="7"/>
  <c r="O37" i="7" s="1"/>
  <c r="U37" i="7" s="1"/>
  <c r="N3" i="7"/>
  <c r="O3" i="7" s="1"/>
  <c r="U3" i="7" s="1"/>
  <c r="N38" i="7"/>
  <c r="O38" i="7" s="1"/>
  <c r="U38" i="7" s="1"/>
  <c r="M13" i="7"/>
  <c r="N23" i="7"/>
  <c r="O23" i="7" s="1"/>
  <c r="U23" i="7" s="1"/>
  <c r="M39" i="7"/>
  <c r="M30" i="7"/>
  <c r="M25" i="7"/>
  <c r="M27" i="7"/>
  <c r="M24" i="7"/>
  <c r="M17" i="7"/>
  <c r="N25" i="7"/>
  <c r="O25" i="7" s="1"/>
  <c r="U25" i="7" s="1"/>
  <c r="N30" i="7"/>
  <c r="O30" i="7" s="1"/>
  <c r="U30" i="7" s="1"/>
  <c r="M5" i="7"/>
  <c r="N28" i="7"/>
  <c r="O28" i="7" s="1"/>
  <c r="U28" i="7" s="1"/>
  <c r="N27" i="7"/>
  <c r="O27" i="7" s="1"/>
  <c r="U27" i="7" s="1"/>
  <c r="M10" i="7"/>
  <c r="M37" i="7"/>
  <c r="N4" i="7"/>
  <c r="O4" i="7" s="1"/>
  <c r="U4" i="7" s="1"/>
  <c r="N16" i="7"/>
  <c r="O16" i="7" s="1"/>
  <c r="U16" i="7" s="1"/>
  <c r="N42" i="7"/>
  <c r="O42" i="7" s="1"/>
  <c r="U42" i="7" s="1"/>
  <c r="N40" i="7"/>
  <c r="O40" i="7" s="1"/>
  <c r="U40" i="7" s="1"/>
  <c r="M40" i="7"/>
  <c r="M21" i="7"/>
</calcChain>
</file>

<file path=xl/sharedStrings.xml><?xml version="1.0" encoding="utf-8"?>
<sst xmlns="http://schemas.openxmlformats.org/spreadsheetml/2006/main" count="828" uniqueCount="251">
  <si>
    <t>active</t>
  </si>
  <si>
    <t>U428306</t>
  </si>
  <si>
    <t>Blizzard Tarjeta Digital $150</t>
  </si>
  <si>
    <t>MX</t>
  </si>
  <si>
    <t>B149220</t>
  </si>
  <si>
    <t>Blizzard</t>
  </si>
  <si>
    <t>U803190</t>
  </si>
  <si>
    <t>Blizzard Tarjeta Digital $350</t>
  </si>
  <si>
    <t>U565655</t>
  </si>
  <si>
    <t>B958465</t>
  </si>
  <si>
    <t>Coppel</t>
  </si>
  <si>
    <t>U910765</t>
  </si>
  <si>
    <t>U414043</t>
  </si>
  <si>
    <t>U682686</t>
  </si>
  <si>
    <t>U995854</t>
  </si>
  <si>
    <t>U332083</t>
  </si>
  <si>
    <t>EnviaFlores.com Tarjeta de Regalo $150</t>
  </si>
  <si>
    <t>B383841</t>
  </si>
  <si>
    <t>EnviaFlores.com</t>
  </si>
  <si>
    <t>U832572</t>
  </si>
  <si>
    <t>EnviaFlores.com Tarjeta de Regalo $300</t>
  </si>
  <si>
    <t>U938078</t>
  </si>
  <si>
    <t>EnviaFlores.com Tarjeta de Regalo $500</t>
  </si>
  <si>
    <t>U134381</t>
  </si>
  <si>
    <t>EnviaFlores.com Tarjeta de Regalo $800</t>
  </si>
  <si>
    <t>U697293</t>
  </si>
  <si>
    <t>Google Play Tarjeta Digital $100</t>
  </si>
  <si>
    <t>B344342</t>
  </si>
  <si>
    <t>Google Play</t>
  </si>
  <si>
    <t>U675493</t>
  </si>
  <si>
    <t>Google Play Tarjeta Digital $1000</t>
  </si>
  <si>
    <t>U965541</t>
  </si>
  <si>
    <t>Google Play Tarjeta Digital $200</t>
  </si>
  <si>
    <t>U045612</t>
  </si>
  <si>
    <t>Google Play Tarjeta Digital $500</t>
  </si>
  <si>
    <t>U803268</t>
  </si>
  <si>
    <t>Innovasport Certificado Digital $1000</t>
  </si>
  <si>
    <t>B980224</t>
  </si>
  <si>
    <t>Innovasport</t>
  </si>
  <si>
    <t>U871821</t>
  </si>
  <si>
    <t>Innovasport Certificado Digital $300</t>
  </si>
  <si>
    <t>U382409</t>
  </si>
  <si>
    <t>Innovasport Certificado Digital $500</t>
  </si>
  <si>
    <t>B435219</t>
  </si>
  <si>
    <t>Minecraft</t>
  </si>
  <si>
    <t>U348768</t>
  </si>
  <si>
    <t>Minecraft 3500 Tarjeta Digital</t>
  </si>
  <si>
    <t>U383171</t>
  </si>
  <si>
    <t>B128907</t>
  </si>
  <si>
    <t>Netflix Mexico</t>
  </si>
  <si>
    <t>U797133</t>
  </si>
  <si>
    <t>B337105</t>
  </si>
  <si>
    <t>U905882</t>
  </si>
  <si>
    <t>U742674</t>
  </si>
  <si>
    <t>U493491</t>
  </si>
  <si>
    <t>Spotify</t>
  </si>
  <si>
    <t>U229417</t>
  </si>
  <si>
    <t>B526121</t>
  </si>
  <si>
    <t>U988622</t>
  </si>
  <si>
    <t>U702633</t>
  </si>
  <si>
    <t>Starbucks</t>
  </si>
  <si>
    <t>U922672</t>
  </si>
  <si>
    <t>Tarjeta de Starbucks $100</t>
  </si>
  <si>
    <t>B791532</t>
  </si>
  <si>
    <t>U889558</t>
  </si>
  <si>
    <t>Tarjeta de Starbucks $200</t>
  </si>
  <si>
    <t>U446223</t>
  </si>
  <si>
    <t>Tarjeta de Starbucks $250</t>
  </si>
  <si>
    <t>U774828</t>
  </si>
  <si>
    <t>Tarjeta de Starbucks $300</t>
  </si>
  <si>
    <t>U530894</t>
  </si>
  <si>
    <t>Tarjeta de Starbucks $400</t>
  </si>
  <si>
    <t>U491957</t>
  </si>
  <si>
    <t>Tarjeta de Starbucks $500</t>
  </si>
  <si>
    <t>U214285</t>
  </si>
  <si>
    <t>Uber Eats MX Tarjeta de Regalo</t>
  </si>
  <si>
    <t>B513214</t>
  </si>
  <si>
    <t>Uber Eats Mexico</t>
  </si>
  <si>
    <t>U142813</t>
  </si>
  <si>
    <t>Uber MX Tarjeta de Regalo</t>
  </si>
  <si>
    <t>B573934</t>
  </si>
  <si>
    <t>Uber Mexico</t>
  </si>
  <si>
    <t>U098165</t>
  </si>
  <si>
    <t>Xbox Tarjeta de Regalo $1000</t>
  </si>
  <si>
    <t>B145223</t>
  </si>
  <si>
    <t>Xbox Tarjeta de Regalo</t>
  </si>
  <si>
    <t>U467368</t>
  </si>
  <si>
    <t>Xbox Tarjeta de Regalo $200</t>
  </si>
  <si>
    <t>U181825</t>
  </si>
  <si>
    <t>Xbox Tarjeta de Regalo $300</t>
  </si>
  <si>
    <t>U630286</t>
  </si>
  <si>
    <t>Xbox Tarjeta de Regalo $600</t>
  </si>
  <si>
    <t>U747484</t>
  </si>
  <si>
    <t>B313453</t>
  </si>
  <si>
    <t>U156235</t>
  </si>
  <si>
    <t>U215686</t>
  </si>
  <si>
    <t>100</t>
  </si>
  <si>
    <t>1000</t>
  </si>
  <si>
    <t>250</t>
  </si>
  <si>
    <t>500</t>
  </si>
  <si>
    <t>150</t>
  </si>
  <si>
    <t>&lt;p&gt;&lt;span lang="MX-es-mx"&gt;*Blizzard Entertainment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lang="MX-en-us"&gt;*Blizzard Entertainment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</si>
  <si>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lang="MX-es-mx"&gt;Blizzard Entertainment es una plataforma de videojuegos en línea donde podrás encontrar algunos de los títulos más reconocidos como Overwatch, World of Warcraft, Diablo, Hearthstones y StarCraft.&lt;/span&gt;&lt;/p&gt;
&lt;p&gt;&lt;span lang="MX-en-us"&gt;Blizzard Entertainment is an online video game platform where you can find some of the most recognized titles like Overwatch, World of Warcraft, Diablo, Hearthstones and StarCraft.&lt;/span&gt;&lt;/p&gt;</t>
  </si>
  <si>
    <t>&lt;p&gt;&lt;span lang="MX-es-mx"&gt;El uso del Saldo de Blizzard está sujeto al Acuerdo de licencia de usuario final de Blizzard. © 2019 Blizzard Entertainment, Inc. Todos los derechos reservados. Blizzard Entertainment y Blizzard son marcas comerciales o marcas comerciales registradas de Blizzard Entertainment, Inc. Todas las demás marcas comerciales mencionadas aquí son propiedad de sus respectivos dueños.&lt;/span&gt;&lt;/p&gt;
&lt;p&gt;&lt;span lang="MX-en-us"&gt;Use of Blizzard Balance is subject to the Blizzard End User License Agreement. © 2019 Blizzard Entertainment, Inc. All rights reserved. Blizzard Entertainment, and Blizzard are trademarks or registered trademarks of Blizzard Entertainment, Inc. All other trademarks referenced herein are the properties of their respective owners.&lt;/span&gt;&lt;/p&gt;</t>
  </si>
  <si>
    <t>https://d30s7yzk2az89n.cloudfront.net/images/brands/b149220-300w-326ppi.png</t>
  </si>
  <si>
    <t>350</t>
  </si>
  <si>
    <t>200</t>
  </si>
  <si>
    <t>300</t>
  </si>
  <si>
    <t>&lt;p&gt;&lt;span lang="MX-es-mx"&gt;Coppel te ofrece el Dinero Electrónico para que pueda cambiarlo en todas las tiendas del País. Solo puede usarse un folio por compra.&lt;/span&gt;&lt;/p&gt;
&lt;p&gt;&lt;span lang="MX-en-us"&gt;Coppel offers you Electronic Money so you can exchange it in all stores in the country. Only one folio can be used per purchase.&lt;/span&gt;&lt;/p&gt;</t>
  </si>
  <si>
    <t>&lt;p&gt;&lt;span lang="MX-es-mx"&gt;El Dinero Electrónico se puede cambiar por casi toda la mercancía en tienda, sólo algunos artículos no aplican, no tiempo aire y no abonos. Solo puede usarse un folio por compra.&lt;/span&gt;&lt;/p&gt;
&lt;p&gt;&lt;span lang="MX-en-us"&gt;Electronic Money can be exchanged for almost all merchandise in store, only some items do not apply, no airtime and no payments. Only one folio can be used per purchase.&lt;/span&gt;&lt;/p&gt;</t>
  </si>
  <si>
    <t>&lt;p&gt;&lt;span lang="MX-es-mx"&gt;Puedes cambiar el folio de dinero electrónico en Cajas de Ropa y Muebles. Solo puede usarse un folio por compra.&lt;/span&gt;&lt;/p&gt;
&lt;p&gt;&lt;span lang="MX-en-us"&gt;You can change the folio of electronic money in Boxes of Clothes and Furniture. Only one folio can be used per purchase.&lt;/span&gt;&lt;/p&gt;</t>
  </si>
  <si>
    <t>https://d30s7yzk2az89n.cloudfront.net/images/brands/b958465-300w-326ppi.png</t>
  </si>
  <si>
    <t>600</t>
  </si>
  <si>
    <t>&lt;p&gt;&lt;span lang="MX-es-mx"&gt;Los comerciantes representados no son patrocinadores de los premios o de lo contrario afiliado con esta empresa. Los logotipos y otras marcas de identificación adjuntadas son marcas registradas de y propiedad de cada uno representada compañía o sus afiliados. Por favor visite el sitio web de cada compañía para términos y condiciones adicionales.&lt;/span&gt;&lt;/p&gt;
&lt;p&gt;&lt;span lang="MX-en-us"&gt;The dealers represented are not sponsors of the prizes or otherwise affiliated with this company. The logos and other identifying marks attached are registered trademarks of and owned by each represented company or its affiliates. Please visit each company's website for additional terms and conditions.&lt;/span&gt;&lt;/p&gt;</t>
  </si>
  <si>
    <t>&lt;p&gt;&lt;span lang="MX-es-mx"&gt;Aprovecharse de descuento y envía flores, globos y regalos a todo México y sorprende a esa persona especial.&lt;/span&gt;&lt;/p&gt;
&lt;p&gt;&lt;span lang="MX-en-us"&gt;Take advantage of discount and send flowers, balloons and gifts to all of Mexico and surprise that special person.&lt;/span&gt;&lt;/p&gt;</t>
  </si>
  <si>
    <t>&lt;p&gt;&lt;span lang="MX-es-mx"&gt;Consulta disponibilidad de productos y precios en &lt;a href="http://enviaflores.com"&gt;enviaflores.com&lt;/a&gt;. No aplica con otra promociones. El Cupón expira después de utilizarse. No es posible canjear por dinero en efectivo.&lt;/span&gt;&lt;/p&gt;
&lt;p&gt;&lt;span lang="MX-en-us"&gt;Check availability of products and prices at &lt;a href="http://enviaflores.com"&gt;enviaflores.com&lt;/a&gt;. Does not apply with other promotions. The Coupon expires after being used. It is not possible to exchange for cash.&lt;/span&gt;&lt;/p&gt;</t>
  </si>
  <si>
    <t>https://d30s7yzk2az89n.cloudfront.net/images/brands/b383841-300w-326ppi.png</t>
  </si>
  <si>
    <t>800</t>
  </si>
  <si>
    <t>&lt;p&gt;&lt;span lang="MX-es-mx"&gt;*Google Play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lang="MX-en-us"&gt;*Google Play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</si>
  <si>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lang="MX-es-mx"&gt;Saldo electrónico para compra contenido desde tu laptop, teléfono o dispositivo Android sin tarjeta de crédito.&lt;/span&gt;&lt;/p&gt;
&lt;p&gt;&lt;span lang="MX-en-us"&gt;Electronic balance to buy content from your laptop, phone or Android device without a credit card.&lt;/span&gt;&lt;/p&gt;</t>
  </si>
  <si>
    <t>&lt;p&gt;&lt;span lang="MX-es-mx"&gt;Usa el código de esta tarjeta de regalo solamente en Google Play. Cualquier otra solicitud para usar el código podría ser un fraude. Visita &lt;a href="http://play.google.com/giftcardscam"&gt;play.google.com/giftcardscam&lt;/a&gt;. Para acceder a los Términos y la Política de Privacidad, visite &lt;a href="http://play.google.com/mx-card-terms"&gt;play.google.com/mx-card-terms&lt;/a&gt;. Para obtener ayuda o ver el saldo de la tarjeta, visite &lt;a href="http://support.google.com/googleplay/go/cardhelp"&gt;support.google.com/googleplay/go/cardhelp&lt;/a&gt;.&lt;/span&gt;&lt;/p&gt;
&lt;p&gt;&lt;span lang="MX-en-us"&gt;Use the code for this gift card only on Google Play. Any other request to use the code could be a fraud. Visit &lt;a href="http://play.google.com/giftcardscam"&gt;play.google.com/giftcardscam&lt;/a&gt;. To access the Terms and Privacy Policy, visit &lt;a href="http://play.google.com/mx-card-terms"&gt;play.google.com/mx-card-terms&lt;/a&gt;. For help or to view your card balance, visit &lt;a href="http://support.google.com/googleplay/go/cardhelp"&gt;support.google.com/googleplay/go/cardhelp&lt;/a&gt;.&lt;/span&gt;&lt;/p&gt;</t>
  </si>
  <si>
    <t>https://d30s7yzk2az89n.cloudfront.net/images/brands/b344342-300w-326ppi.png</t>
  </si>
  <si>
    <t>&lt;p&gt;&lt;span lang="MX-es-mx"&gt;*Innovasport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lang="MX-en-us"&gt;*Innovasport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</si>
  <si>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lang="MX-es-mx"&gt;Innovasport es una empresa regiomontana reconocida como uno de los líderes nacionales en tiendas deportivas en México.&lt;/span&gt;&lt;/p&gt;
&lt;p&gt;&lt;span lang="MX-en-us"&gt;Innovasport is a Monterrey company recognized as one of the national leaders in sports stores in Mexico.&lt;/span&gt;&lt;/p&gt;</t>
  </si>
  <si>
    <t>&lt;p&gt;&lt;span lang="MX-es-mx"&gt;Para más información visite: &lt;a href="https://www.innovasport.com/terminos-y-condiciones"&gt;https://www.innovasport.com/terminos-y-condiciones&lt;/a&gt;&lt;/span&gt;&lt;/p&gt;
&lt;p&gt;&lt;span lang="MX-en-us"&gt;For more information visit: &lt;a href="https://www.innovasport.com/terminos-y-condiciones"&gt;https://www.innovasport.com/terminos-y-condiciones&lt;/a&gt;&lt;/span&gt;&lt;/p&gt;</t>
  </si>
  <si>
    <t>https://d30s7yzk2az89n.cloudfront.net/images/brands/b980224-300w-326ppi.png</t>
  </si>
  <si>
    <t>&lt;p&gt;&lt;span lang="MX-es-mx"&gt;*Minecoins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lang="MX-en-us"&gt;*Minecoins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</si>
  <si>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lang="MX-es-mx"&gt;El juego consiste en ubicar bloques y salir a la aventura. La acción se sitúa en amplios terrenos de mundos que se generan infinitamente: montañas heladas, ciénagas pantanosas, vastos pastizales y muchos mas... ¡llenos de secretos, maravillas y peligros!&lt;/span&gt;&lt;/p&gt;
&lt;p&gt;&lt;span lang="MX-en-us"&gt;The game is to locate blocks and go on an adventure. The action takes place in vast terrains of worlds that are generated infinitely: frozen mountains, swampy swamps, vast grasslands and many more ... full of secrets, wonders and dangers!&lt;/span&gt;&lt;/p&gt;</t>
  </si>
  <si>
    <t>&lt;p&gt;&lt;span lang="MX-es-mx"&gt;Los minecoins se utilizan en el mercado virtual de Minecraft para paquetes de apariencias, paquetes de texturas, mundos y paquetes de combinaciones.&lt;/span&gt;&lt;/p&gt;
&lt;p&gt;&lt;span lang="MX-en-us"&gt;Minecoins are used in the Minecraft virtual marketplace  for skin  packs, texture packs, worlds, and combination packs.&lt;/span&gt;&lt;/p&gt;
&lt;p&gt; &lt;/p&gt;</t>
  </si>
  <si>
    <t>&lt;p&gt;&lt;span lang="MX-es-mx"&gt;Para más información visite: &lt;a href="https://account.mojang.com/terms?ref=ft"&gt;https://account.mojang.com/terms?ref=ft&lt;/a&gt;&lt;/span&gt;&lt;/p&gt;
&lt;p&gt;&lt;span lang="MX-en-us"&gt;For more information visit: &lt;a href="https://account.mojang.com/terms?ref=ft"&gt;https://account.mojang.com/terms?ref=ft&lt;/a&gt;&lt;/span&gt;&lt;/p&gt;</t>
  </si>
  <si>
    <t>https://d30s7yzk2az89n.cloudfront.net/images/brands/b435219-300w-326ppi.png</t>
  </si>
  <si>
    <t>349</t>
  </si>
  <si>
    <t>Netflix México Tarjeta de Regalo $300</t>
  </si>
  <si>
    <t>&lt;p&gt;&lt;span lang="MX-es-mx"&gt;Netflix Mexico no patrocina las recompensas ni está afiliado al programa de recompensas. Los logotipos y otras marcas de identificación adjuntas son marcas comerciales y son propiedad de cada empresa representada y / o sus filiales. Visite el sitio web de cada empresa para obtener términos y condiciones adicionales.&lt;/span&gt;&lt;/p&gt;
&lt;p&gt;&lt;span lang="MX-en-us"&gt;Netflix Mexico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</si>
  <si>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lang="MX-es-mx"&gt;Netflix es un proveedor global de transmisión de películas y series de televisión, actualmente con más de 90 millones de suscriptores.&lt;/span&gt;&lt;/p&gt;
&lt;p&gt;&lt;span lang="MX-es-mx"&gt;Con la tarjeta prepaga virtual de Netflix tienes una gran cantidad de películas y series para ver en cualquier momento a través de tu computadora, dispositivo móvil o tableta.&lt;/span&gt;&lt;/p&gt;
&lt;p&gt;&lt;span lang="MX-en-us"&gt;Netflix is ​​a global streaming video and television provider, currently with over 90 million subscribers. &lt;/span&gt;&lt;/p&gt;
&lt;p&gt;&lt;span lang="MX-en-us"&gt;With the Netflix Virtual Prepaid Card you have an infinity of movies and images to watch anytime through your computer, mobile or tablet.&lt;/span&gt;&lt;/p&gt;</t>
  </si>
  <si>
    <t>&lt;p&gt;&lt;span lang="MX-es-mx"&gt;Valida únicamente para el servicio de Netflix en Mexico. El valor total se acreditará a tu cuenta de Netflix al momento del canje. No reembolsable o intercambiable por dinero en efectivo, excepto cuando la ley así lo exija. No tiene vencimiento. No válida para reventa. Netflix no es responsable por tarjetas perdidas o robadas ni por el uso no autorizado. Todos los términos y condiciones se aplican y están disponibles en &lt;a href="http://www.netflix.com.mx/terminostarjeta"&gt;www.netflix.com.mx/terminostarjeta&lt;/a&gt;. Tarjetas expedidas por Netflix International B.V.&lt;/span&gt;&lt;/p&gt;
&lt;p&gt;&lt;span lang="MX-en-us"&gt;Valid only for Netflix service in Mexico. The total value will be credited to your Netflix account at the time of redemption. Non-refundable or exchangeable for cash, except when required by law. It does not expire. Not valid for resale. Netflix is ​​not responsible for lost or stolen cards or for unauthorized use. All terms and conditions apply and are available at &lt;a href="http://www.netflix.com.mx/terminostarjeta"&gt;www.netflix.com.mx/terminostarjeta&lt;/a&gt;. Cards issued by Netflix International B.V.&lt;/span&gt;&lt;/p&gt;</t>
  </si>
  <si>
    <t>https://d30s7yzk2az89n.cloudfront.net/images/brands/b128907-300w-326ppi.png</t>
  </si>
  <si>
    <t>Recargas Móviles Certificado de Regalo $100</t>
  </si>
  <si>
    <t>Recargas Móviles</t>
  </si>
  <si>
    <t>&lt;p&gt;&lt;span lang="MX-es-mx"&gt;Recargas Móviles para teléfonos celulares de las marcas: Telcel, Movistar, Virgin, AT&amp;amp;T y Unefon. &lt;/span&gt;&lt;/p&gt;
&lt;p&gt;&lt;span lang="MX-en-us"&gt;Recargas Móviles for cell phones of these carriers: Telcel, Movistar, Virgin, AT&amp;amp;T and Unefon.&lt;/span&gt;&lt;/p&gt;
&lt;p&gt; &lt;/p&gt;
&lt;p&gt; &lt;/p&gt;
&lt;p&gt; &lt;/p&gt;</t>
  </si>
  <si>
    <t>&lt;p&gt;&lt;span lang="MX-es-mx"&gt;El valor total del cupón deberá ser utilizado en la primer compra. Cupón válido por 12 meses. Todos los pagos y recargas realizados son finales. Cupón no válido por efectivo. Servicio provisto por GESTO PAGO DE SERVICIOS, S.A.P.I. DE C.V. (&lt;a href="http://www.gestopago.com"&gt;www.gestopago.com&lt;/a&gt;), Tel. (55) 90001758, &lt;a href="mailto:contacto@gestopago.mx"&gt;contacto@gestopago.mx&lt;/a&gt;.&lt;/span&gt;&lt;/p&gt;
&lt;p&gt;&lt;span lang="MX-en-us"&gt;The total value of the coupon must be used in the first purchase. The coupon is valid for 12 months. All payments and recharges made are final. The coupon is not valid for cash. Service provided by GESTO PAGO DE SERVICIOS, S.A.P.I. DE C.V. (&lt;a href="http://www.gestopago.com"&gt;www.gestopago.com&lt;/a&gt;), Tel. (55) 90001758, &lt;a href="mailto:contacto@gestopago.mx"&gt;contacto@gestopago.mx&lt;/a&gt;.&lt;/span&gt;&lt;/p&gt;</t>
  </si>
  <si>
    <t>https://d30s7yzk2az89n.cloudfront.net/images/brands/b337105-300w-326ppi.png</t>
  </si>
  <si>
    <t>Recargas Móviles Certificado de Regalo $200</t>
  </si>
  <si>
    <t>Recargas Móviles Certificado de Regalo $250</t>
  </si>
  <si>
    <t>Recargas Móviles Certificado de Regalo $300</t>
  </si>
  <si>
    <t>400</t>
  </si>
  <si>
    <t>Spotify Suscripción de 1 Mes</t>
  </si>
  <si>
    <t>&lt;p&gt;&lt;span lang="MX-es-mx"&gt;Esta promoción no es producida, patrocinada o ejecutada por Spotify. El logotipo de Spotify y el diseño de la etiqueta son marcas registradas de Spotify y sus compañías afiliadas. Todos los derechos reservados.&lt;/span&gt;&lt;/p&gt;
&lt;p&gt;&lt;span lang="MX-en-us"&gt;This promotion is not produced, sponsored or executed by Spotify. The Spotify logo and the label design are trademarks of Spotify and its affiliated companies. All rights reserved.&lt;/span&gt;&lt;/p&gt;</t>
  </si>
  <si>
    <t>&lt;p&gt;&lt;span lang="MX-es-mx"&gt;Con Spotify es fácil encontrar la mejor música para cada momento – en tu teléfono, tu computadora, tu tablet y más.&lt;/span&gt;&lt;/p&gt;
&lt;p&gt;&lt;span lang="MX-es-mx"&gt;Hay millones de canciones en Spotify. Así que cuando estés haciendo ejercicio, de fiesta o descansando, tendrás siempre la mejor música al alcance de tu mano. Elige lo que quieras escuchar o deja que Spotify te sorprenda.&lt;/span&gt;&lt;/p&gt;
&lt;p&gt;&lt;span lang="MX-es-mx"&gt;También puedes buscar en las colecciones de música de amigos, artistas y famosos, o crear una estación de radio y relajarte.&lt;/span&gt;&lt;/p&gt;
&lt;p&gt; &lt;/p&gt;
&lt;p&gt;&lt;span lang="MX-en-us"&gt;With Spotify it's easy to find the best music for every moment - on your phone, your computer, your tablet and more.&lt;/span&gt;&lt;/p&gt;
&lt;p&gt;&lt;span lang="MX-en-us"&gt;There are millions of songs on Spotify. So when you're exercising, partying or resting, you'll always have the best music at your fingertips. Choose what you want to hear or let Spotify surprise you.&lt;/span&gt;&lt;/p&gt;
&lt;p&gt;&lt;span lang="MX-en-us"&gt;You can also search the music collections of friends, artists and celebrities, or create a radio station and relax.&lt;/span&gt;&lt;/p&gt;</t>
  </si>
  <si>
    <t>&lt;p&gt;&lt;span lang="MX-es-mx"&gt;Con Spotify es fácil encontrar la mejor música para cada momento – en tu teléfono, tu computadora, tu tablet y más.&lt;/span&gt;&lt;/p&gt;
&lt;p&gt;&lt;span lang="MX-en-us"&gt;With Spotify it's easy to find the best music for every moment - on your phone, your computer, your tablet and more.&lt;/span&gt;&lt;/p&gt;</t>
  </si>
  <si>
    <t>&lt;p&gt;&lt;span lang="MX-es-mx"&gt;Al utilizar la tarjeta/PIN, usted acepta las siguientes condiciones:  &lt;/span&gt;&lt;/p&gt;
&lt;ol&gt;
&lt;li&gt;&lt;span lang="MX-es-mx"&gt;Esta tarjeta es canjeable por meses de suscripción Premium independientes a precio completo adquiridos directamente en &lt;a href="http://spotify.com"&gt;spotify.com&lt;/a&gt; y no puede canjearse por suscripciones rebajadas ni de grupo (para más información sobre la elegibilidad, consulte &lt;a href="http://www.spotify.com/gift-card"&gt;www.spotify.com/gift-card&lt;/a&gt;.&lt;/span&gt;&lt;/li&gt;
&lt;li&gt;&lt;span lang="MX-es-mx"&gt;Esta tarjeta no puede canjearse por dinero en efectivo ni por crédito y no puede devolverse ni revenderse (excepto en los casos donde la ley así lo requiera).&lt;/span&gt;&lt;/li&gt;
&lt;li&gt;&lt;span lang="MX-es-mx"&gt;Para canjear el PIN, usted debe de contar con o crear un cuenta Spotify, y debe tener 18 años o más, o 13 años o más y tener el consentimiento de los padres o del tutor legal respecto de los Contratos, y rescindir en México para poder registrarse.&lt;/span&gt;&lt;/li&gt;
&lt;li&gt;&lt;span lang="MX-es-mx"&gt;Esta es una tarjeta de un solo uso: el valor nominal completo para una cuenta determinada se deduce en el momento del canje y no está permitido ningún canje o crédito incremental.&lt;/span&gt;&lt;/li&gt;
&lt;li&gt;&lt;span lang="MX-es-mx"&gt;Spotify no se hace responsable de ninguna pérdida o daño resultante de la pérdida, el robo o la obtención fraudulenta de tarjetas ni de su uso no autorizado.&lt;/span&gt;&lt;/li&gt;
&lt;li&gt;&lt;span lang="MX-es-mx"&gt;Puede consultar todos los Términos y Condiciones que rigen las tarjetas de regalo de Spotify en el sitio web &lt;a href="http://www.spotify.com/gift-card"&gt;www.spotify.com/gift-card&lt;/a&gt;.&lt;/span&gt;&lt;/li&gt;
&lt;li&gt;&lt;span lang="MX-es-mx"&gt;El servicio de Spotify se rige por los Términos y Condiciones de Spotify, que pueden consultarse en &lt;a href="http://www.spotify.com/legal/end-user-agreement"&gt;www.spotify.com/legal/end-user-agreement&lt;/a&gt;.&lt;/span&gt;&lt;/li&gt;
&lt;/ol&gt;
&lt;p&gt;By using the card / PIN, you accept the following conditions:&lt;/p&gt;
&lt;ol&gt;
&lt;li&gt;&lt;span lang="MX-en-us"&gt;This card is redeemable for months of independent subscription to full price purchased directly on &lt;a href="http://spotify.com"&gt;spotify.com&lt;/a&gt;and cannot be exchanged for discounted subscriptions or group (for more information on eligibility, see &lt;a href="http://www.spotify.com/gift-card"&gt;www.spotify.com/gift-card&lt;/a&gt;.&lt;/span&gt;&lt;/li&gt;
&lt;li&gt;&lt;span lang="MX-en-us"&gt;This card cannot be exchanged for cash or credit and cannot be returned or resold (except in cases where the law requires it).&lt;/span&gt;&lt;/li&gt;
&lt;li&gt;&lt;span lang="MX-en-us"&gt;To redeem your PIN, you must have or create a Spotify account, and you must be 18 years of age or older, or 13 years or older and have the consent of the parent or legal guardian regarding the Contracts, and rescind in Mexico to be able to register.&lt;/span&gt;&lt;/li&gt;
&lt;li&gt;&lt;span lang="MX-en-us"&gt;This is a single-use card: the full nominal value for a given account is deducted at the time of the exchange and no swap or incremental credit is allowed.&lt;/span&gt;&lt;/li&gt;
&lt;li&gt;&lt;span lang="MX-en-us"&gt;Spotify is not responsible for any loss or damage resulting from the loss, theft or fraudulent acquisition of cards or their unauthorized use.&lt;/span&gt;&lt;/li&gt;
&lt;li&gt;&lt;span lang="MX-en-us"&gt;You can check all the Terms and Conditions that govern Spotify gift cards on the website &lt;a href="http://www.spotify.com/gift-card"&gt;www.spotify.com/gift-card&lt;/a&gt;.&lt;/span&gt;&lt;/li&gt;
&lt;li&gt;&lt;span lang="MX-en-us"&gt;The Spotify service is governed by the Spotify Terms and Conditions, which can be found at &lt;a href="http://www.spotify.com/legal/end-user-agreement"&gt;www.spotify.com/legal/end-user-agreement&lt;/a&gt;.&lt;/span&gt;&lt;/li&gt;
&lt;/ol&gt;</t>
  </si>
  <si>
    <t>https://d30s7yzk2az89n.cloudfront.net/images/brands/b526121-300w-326ppi.png</t>
  </si>
  <si>
    <t>Spotify Suscripción de 3 Meses</t>
  </si>
  <si>
    <t>Spotify Suscripción de 6 Meses</t>
  </si>
  <si>
    <t>&lt;p&gt;&lt;span lang="MX-es-mx"&gt;Starbucks® es una marca registrada de Starbucks® Coffee Company. 2018 Todos los derechos reservados. Starbucks® no participa ni patrocina esta promoción. Si el usuario tiene cualquier anomalía en su uso, podrá contactarse al 5249.3752.&lt;/span&gt;&lt;/p&gt;
&lt;p&gt;&lt;span lang="MX-es-mx"&gt;&lt;a href="https://www.rewardsgenius.com/wow-rewards/" target="_blank" rel="noopener"&gt;Consultar cobertura&lt;/a&gt;&lt;/span&gt;&lt;/p&gt;
&lt;p&gt;&lt;span lang="MX-en-us"&gt;Starbucks® is a registered trademark of Starbucks® Coffee Company. 2018 All rights reserved. Starbucks® does not participate or sponsor this promotion. If the user has any anomaly in its use, it can be contacted at 5249.3752.&lt;/span&gt;&lt;/p&gt;
&lt;p&gt;&lt;span lang="MX-en-us"&gt;&lt;a href="https://www.rewardsgenius.com/wow-rewards/" target="_blank" rel="noopener"&gt;Consult coverage&lt;/a&gt;&lt;/span&gt;&lt;/p&gt;</t>
  </si>
  <si>
    <t>&lt;p&gt;&lt;span lang="MX-es-mx"&gt;Para un regalo que siempre se aprecia ... dar calidez, dar dulces, dar opciones ... darles una tarjeta de regalo de Starbucks.&lt;/span&gt;&lt;/p&gt;
&lt;p&gt;&lt;span lang="MX-es-mx"&gt;&lt;a href="https://www.rewardsgenius.com/wow-rewards/" target="_blank" rel="noopener"&gt;Consultar cobertura&lt;/a&gt;&lt;/span&gt;&lt;/p&gt;
&lt;p&gt;&lt;span lang="MX-en-us"&gt;For a gift that is always appreciated ... give warmth, give candy, give options ... give them a Starbucks gift card.&lt;/span&gt;&lt;/p&gt;
&lt;p&gt;&lt;span lang="MX-en-us"&gt;&lt;a href="https://www.rewardsgenius.com/wow-rewards/" target="_blank" rel="noopener"&gt;Consult coverage&lt;/a&gt;&lt;/span&gt;&lt;/p&gt;</t>
  </si>
  <si>
    <t>&lt;p&gt;&lt;span lang="MX-es-mx"&gt;Para un regalo que siempre se aprecia ... dar calidez, dar dulces, dar opciones ... darles una tarjeta de regalo de Starbucks.&lt;/span&gt;&lt;/p&gt;
&lt;p&gt;&lt;span lang="MX-en-us"&gt;For a gift that is always appreciated ... give warmth, give candy, give options ... give them a Starbucks gift card.&lt;/span&gt;&lt;/p&gt;</t>
  </si>
  <si>
    <t>&lt;p&gt;&lt;span lang="MX-es-mx"&gt;STARBUCKS® CARD DIGITAL VÁLIDA EN CONSUMO EN CUALQUIER PRODUCTO STARBUCKS®.&lt;/span&gt;&lt;/p&gt;
&lt;p&gt;&lt;span lang="MX-es-mx"&gt;Términos y condiciones de Card disponibles en &lt;a href="https://rewards.starbucks.mx/LoyaltyWeb/TermsCards"&gt;https://rewards.starbucks.mx/LoyaltyWeb/TermsCards&lt;/a&gt;.&lt;/span&gt;&lt;/p&gt;
&lt;p&gt;&lt;span lang="MX-es-mx"&gt;&lt;a href="https://www.rewardsgenius.com/wow-rewards/" target="_blank" rel="noopener"&gt;Consultar cobertura&lt;/a&gt;&lt;/span&gt;&lt;/p&gt;
&lt;p&gt;&lt;span lang="MX-en-us"&gt;STARBUCKS® CARD DIGITAL VALID IN CONSUMPTION IN ANY STARBUCKS® PRODUCT.&lt;/span&gt;&lt;/p&gt;
&lt;p&gt;&lt;span lang="MX-en-us"&gt;Card terms and conditions available at &lt;a href="https://rewards.starbucks.mx/LoyaltyWeb/TermsCards"&gt;https://rewards.starbucks.mx/LoyaltyWeb/TermsCards&lt;/a&gt;.&lt;/span&gt;&lt;/p&gt;
&lt;p&gt;&lt;span lang="MX-en-us"&gt;&lt;a href="https://www.rewardsgenius.com/wow-rewards/" target="_blank" rel="noopener"&gt;Consult coverage&lt;/a&gt;&lt;/span&gt;&lt;/p&gt;</t>
  </si>
  <si>
    <t>https://d30s7yzk2az89n.cloudfront.net/images/brands/b791532-300w-326ppi.png</t>
  </si>
  <si>
    <t>&lt;p&gt;&lt;span lang="MX-es-mx"&gt;Ciudades disponibles de la tarjeta Uber: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​Zacatecas.&lt;/span&gt;&lt;/p&gt;
&lt;p&gt;&lt;span lang="MX-es-mx"&gt;&lt;br /&gt;Al utilizar esta Tarjeta de Regalo, aceptas los siguientes términos y condiciones: esta Tarjeta de Regalo se puede canjear a través de la aplicación móvil Uber Eats® y/o Uber® y puede ser utilizada en las ciudades en México donde Uber Eats y/o Uber está disponible y en donde no existan restricciones legales o regulatorias para su uso. Debes tener una cuenta de Uber Eats o Uber activa y válida para poder utilizar la Tarjeta de Regalo. La Tarjeta de Regalo no puede ser recargada y; excepto en la medida que las leyes lo exijan, no se puede canjear por dinero en efectivo, no es reembolsable y no se aceptan devoluciones. Es posible que se requiera agregar un método de pago secundario para usar la Tarjeta de Regalo con la aplicación Uber Eats y/o Uber. La Tarjeta de Regalo no es canjeable y no puede ser usada fuera de México. Esta Tarjeta de Regalo es emitida por Uber B.V. El emisor no es responsable por Tarjetas de Regalo extraviadas, robadas o destruidas, ni de su uso no autorizado. Así que trata esta Tarjeta de Regalo como dinero en efectivo. Para conocer los términos y condiciones completos, y servicio al cliente, visita &lt;a href="http://uber.com/legal/gift-cards/es-mx/"&gt;uber.com/legal/gift-cards/es-mx/&lt;/a&gt;.&lt;/span&gt;&lt;/p&gt;
&lt;p&gt; &lt;/p&gt;
&lt;p&gt;&lt;span lang="MX-en-us"&gt;Available cities of the Uber card: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Zacatecas.&lt;/span&gt;&lt;/p&gt;
&lt;p&gt;&lt;span lang="MX-en-us"&gt;&lt;br /&gt;By using this Gift Card, you agree to the following terms and conditions: this Gift Card can be redeemed through the Uber Eats® and / or Uber® mobile application and can be used in cities in Mexico where Uber Eats and / or Uber is available and where there are no legal or regulatory restrictions on its use. You must have an active and valid Uber Eats or Uber account in order to use the Gift Card. The Gift Card cannot be recharged and; Except to the extent required by law, it cannot be exchanged for cash, is non-refundable, and returns are not accepted. Adding a secondary payment method may be required to use the Gift Card with the Uber Eats and / or Uber app. The Gift Card is not exchangeable and cannot be used outside of Mexico. This Gift Card is issued by Uber B.V. The issuer is not responsible for lost, stolen or destroyed Gift Cards, nor for their unauthorized use. So treat this Gift Card like cash. For complete terms and conditions and customer service, visit &lt;a href="http://uber.com/legal/gift-cards/es-mx/"&gt;uber.com/legal/gift-cards/es-mx/&lt;/a&gt;.&lt;/span&gt;&lt;/p&gt;</t>
  </si>
  <si>
    <t>&lt;p&gt;&lt;span lang="MX-es-mx"&gt;Consigue cualquier cosa.&lt;/span&gt;&lt;/p&gt;
&lt;p&gt;&lt;span lang="MX-en-us"&gt;Get Anything.&lt;/span&gt;&lt;/p&gt;</t>
  </si>
  <si>
    <t>https://d30s7yzk2az89n.cloudfront.net/images/brands/b513214-300w-326ppi.png</t>
  </si>
  <si>
    <t>&lt;p&gt;Anda a cualquier lado.&lt;/p&gt;
&lt;p&gt;Go Anywhere.&lt;/p&gt;</t>
  </si>
  <si>
    <t>https://d30s7yzk2az89n.cloudfront.net/images/brands/b573934-300w-326ppi.png</t>
  </si>
  <si>
    <t>&lt;p&gt;&lt;span lang="MX-es-mx"&gt;Esta promoción no es producida, patrocinada o ejecutada por Xbox. El logotipo de Xbox y el diseño de la etiqueta son marcas registradas de Xbox y sus compañías afiliadas. Todos los derechos reservados.&lt;/span&gt;&lt;/p&gt;
&lt;p&gt;&lt;span lang="MX-en-us"&gt;This promotion is not produced, sponsored or executed by Xbox. The Xbox logo and label design are registered trademarks of Xbox and its affiliated companies. All rights reserved.&lt;/span&gt;&lt;/p&gt;</t>
  </si>
  <si>
    <t>&lt;p&gt;&lt;span lang="MX-es-mx"&gt;Las Tarjetas de Regalo de Xbox son una forma excepcional de obtener los últimos juegos y entretenimiento de la tienda de Microsoft. Una vez que hayas canjeado tu tarjeta de regalo de Xbox en tu cuenta de Microsoft, úsala para comprar los últimos juegos, paquetes de mapas, películas, programas de TV, música, aplicaciones y más en cualquier tienda Microsoft participante.&lt;/span&gt;&lt;/p&gt;
&lt;p&gt;&lt;span lang="MX-en-us"&gt;Xbox Gift Cards are an exceptional way to get the latest games and entertainment from the Microsoft store. Once you've redeemed your Xbox gift card in your Microsoft account, use it to buy the latest games, map packages, movies, TV shows, music, apps and more at any participating Microsoft store.&lt;/span&gt;&lt;/p&gt;</t>
  </si>
  <si>
    <t>&lt;p&gt;&lt;span lang="MX-es-mx"&gt;Cuando hayas canjeado en tu cuenta Microsoft de México, el valor completo del código se aplicará y se podrá utilizar en compras que lo permitan (se aplican excepciones) realizadas directamente en tiendas digitales seleccionadas de Microsoft. Las compras elegibles y los precios podrían variar según la región, el dispositivo y con el tiempo. Pueden aplicarse limitaciones geográficas, restricciones de país y saldo, impuestos y cargos de conexión a Internet. Se requieren suscripciones de pago para algunos de los contenidos. Debes ser mayor de 13 años de edad. Salvo por lo requerido por la ley, los códigos no se pueden canjear o intercambiar por dinero en efectivo y no se pueden volver a cargar o reembolsar. Para crear una cuenta Microsoft o consultar términos y condiciones en su totalidad (que pueden cambiar sin previo aviso), ve a &lt;a href="http://microsoft.com/cardterms"&gt;microsoft.com/cardterms&lt;/a&gt;.&lt;/span&gt;&lt;/p&gt;
&lt;p&gt;&lt;span lang="MX-en-us"&gt;When you have redeemed in your Microsoft account in Mexico, the full value of the code will be applied and can be used in purchases that allow it (exceptions apply) made directly in selected digital stores of Microsoft. Eligible purchases and prices may vary by region, device and over time. Geographical limitations, country restrictions and balance, taxes and Internet connection charges may apply. Payment subscriptions are required for some of the content. You must be over 13 years of age. Except as required by law, codes can not be exchanged or exchanged for cash and can not be re-charged or reimbursed. To create a Microsoft account or view terms and conditions in full (which may change without notice), go to &lt;a href="http://microsoft.com/cardterms"&gt;microsoft.com/cardterms&lt;/a&gt;.&lt;/span&gt;&lt;/p&gt;</t>
  </si>
  <si>
    <t>https://d30s7yzk2az89n.cloudfront.net/images/brands/b145223-300w-326ppi.png</t>
  </si>
  <si>
    <t>Xbox Suscripción de 12 Meses</t>
  </si>
  <si>
    <t>Xbox Live Gold Suscripción</t>
  </si>
  <si>
    <t>&lt;p&gt;&lt;span lang="MX-es-mx"&gt;Esta promoción no es producida, patrocinada o ejecutada por Xbox. El logotipo de Xbox y el diseño de la etiqueta son marcas registradas de Xbox y sus compañías afiliadas. Todos los derechos reservados.&lt;/span&gt;&lt;/p&gt;
&lt;p&gt; &lt;/p&gt;
&lt;p&gt;&lt;span lang="MX-en-us"&gt;This promotion is not produced, sponsored or executed by Xbox. The Xbox logo and label design are registered trademarks of Xbox and its affiliated companies. All rights reserved.&lt;/span&gt;&lt;/p&gt;</t>
  </si>
  <si>
    <t>&lt;p&gt;&lt;span lang="MX-es-mx"&gt;Con una suscripción a Xbox Live Gold, puede obtener acceso de forma temporal a las funciones de Xbox Live, incluidos los juegos en línea de varios jugadores.&lt;/span&gt;&lt;/p&gt;
&lt;p&gt;&lt;span lang="MX-en-us"&gt;With a subscription to Xbox Live Gold, you can temporarily gain access to Xbox Live features, including multiplayer online games.&lt;/span&gt;&lt;/p&gt;</t>
  </si>
  <si>
    <t>&lt;p&gt;&lt;span lang="MX-es-mx"&gt;Cuando hayas canjeado en tu cuenta Microsoft de México, el valor completo del código se aplicará y se podrá utilizar en compras que lo permitan (se aplican excepciones) realizadas directamente en tiendas digitales seleccionadas de Microsoft. Las compras elegibles y los precios podrían variar según la región, el dispositivo y con el tiempo. Pueden aplicarse limitaciones geográficas, restricciones de país y saldo, impuestos y cargos de conexión a Internet. Se requieren suscripciones de pago para algunos de los contenidos. Debes ser mayor de 13 años de edad. Salvo por lo requerido por la ley, los códigos no se pueden canjear o intercambiar por dinero en efectivo y no se pueden volver a cargar o reembolsar. Para crear una cuenta Microsoft o consultar términos y condiciones en su totalidad (que pueden cambiar sin previo aviso), ve a &lt;a href="http://microsoft.com/cardterms"&gt;microsoft.com/cardterms&lt;/a&gt;.&lt;/span&gt;&lt;/p&gt;
&lt;p&gt;&lt;span lang="MX-en-us"&gt;When you have redeemed in your Microsoft account in Mexico, the full value of the code will be applied and can be used in purchases that allow it (exceptions apply) made directly in selected digital stores of Microsoft. Eligible purchases and prices may vary by region, device and over time. Geographical limitations, country restrictions and balance, taxes and Internet connection charges may apply. Payment subscriptions are required for some of the content. You must be over 13 years of age. Except as required by law, codes can not be exchanged or exchanged for cash and can not be re-charged or reimbursed. To create a Microsoft account or view terms and conditions in full (which may change without notice), go to &lt;a href="http://microsoft.com/cardterms"&gt;microsoft.com/cardterms&lt;/a&gt;.&lt;/span&gt;&lt;/p&gt;</t>
  </si>
  <si>
    <t>https://d30s7yzk2az89n.cloudfront.net/images/brands/b313453-300w-326ppi.png</t>
  </si>
  <si>
    <t>Xbox Suscripción de 3 Meses</t>
  </si>
  <si>
    <t>Xbox Suscripción de 6 Meses</t>
  </si>
  <si>
    <t>500,1000,2500,5000</t>
  </si>
  <si>
    <t>gift-cards-mx</t>
  </si>
  <si>
    <t>General</t>
  </si>
  <si>
    <t>sku</t>
  </si>
  <si>
    <t>manufacturer</t>
  </si>
  <si>
    <t>visibility</t>
  </si>
  <si>
    <t>vendor_active</t>
  </si>
  <si>
    <t>points</t>
  </si>
  <si>
    <t>utid</t>
  </si>
  <si>
    <t>brand_key</t>
  </si>
  <si>
    <t>brand_name</t>
  </si>
  <si>
    <t>reward_name</t>
  </si>
  <si>
    <t>min_denomination</t>
  </si>
  <si>
    <t>max_denomination</t>
  </si>
  <si>
    <t>denominations</t>
  </si>
  <si>
    <t>markup</t>
  </si>
  <si>
    <t>countries</t>
  </si>
  <si>
    <t>categories</t>
  </si>
  <si>
    <t>disclaimer</t>
  </si>
  <si>
    <t>description</t>
  </si>
  <si>
    <t>short_description</t>
  </si>
  <si>
    <t>terms</t>
  </si>
  <si>
    <t>image</t>
  </si>
  <si>
    <t>catalog</t>
  </si>
  <si>
    <t>exchange_to_usd</t>
  </si>
  <si>
    <t>Netflix México</t>
  </si>
  <si>
    <t>Xbox</t>
  </si>
  <si>
    <t>Uber Eats MX</t>
  </si>
  <si>
    <t>Uber MX</t>
  </si>
  <si>
    <t>Tarjeta de Starbucks</t>
  </si>
  <si>
    <t>Dinero Electrónico Coppel</t>
  </si>
  <si>
    <t>Innovasport Certificado Digital</t>
  </si>
  <si>
    <t>name</t>
  </si>
  <si>
    <t>Spotify Suscripción</t>
  </si>
  <si>
    <t>115::de 1 Mes</t>
  </si>
  <si>
    <t>349::de 3 Meses</t>
  </si>
  <si>
    <t>600::de 6 Meses</t>
  </si>
  <si>
    <t>Xbox Suscripción</t>
  </si>
  <si>
    <t>999::de 12 Meses</t>
  </si>
  <si>
    <t>549::de 6 Meses</t>
  </si>
  <si>
    <t>Google</t>
  </si>
  <si>
    <t>Entertainment</t>
  </si>
  <si>
    <t>Restaurants</t>
  </si>
  <si>
    <t>Travel</t>
  </si>
  <si>
    <t>b149220_blizzard_egift_mx</t>
  </si>
  <si>
    <t>b958465_coppel_egift_mx</t>
  </si>
  <si>
    <t>b383841_envia_flores_com_egift_mx</t>
  </si>
  <si>
    <t>b344342_google_play_egift_mx</t>
  </si>
  <si>
    <t>b980224_innovasport_egift_mx</t>
  </si>
  <si>
    <t>b435219_minecraft_egift_mx</t>
  </si>
  <si>
    <t>b128907_netflix_egift_mx</t>
  </si>
  <si>
    <t>b337105_recargas_moviles_egift_mx</t>
  </si>
  <si>
    <t>b526121_spotify_egift_mx</t>
  </si>
  <si>
    <t>b791532_starbucks_egift_mx</t>
  </si>
  <si>
    <t>b513214_uber_eats_egift_mx</t>
  </si>
  <si>
    <t>b573934_uber_egift_mx</t>
  </si>
  <si>
    <t>b313453_xbox_live_gold_suscripcion_egift_mx</t>
  </si>
  <si>
    <t>b145223_xbox_tarjeta_de_regalo_egift_mx</t>
  </si>
  <si>
    <t>msrp_usd</t>
  </si>
  <si>
    <t>cost_usd</t>
  </si>
  <si>
    <t>price_usd</t>
  </si>
  <si>
    <t>account_identifier</t>
  </si>
  <si>
    <t>campaign</t>
  </si>
  <si>
    <t>etid</t>
  </si>
  <si>
    <t>E000000</t>
  </si>
  <si>
    <t>A48643323</t>
  </si>
  <si>
    <t>Brightspot Program</t>
  </si>
  <si>
    <t>Dinero Electrónico Coppel de Empresas Externas $250</t>
  </si>
  <si>
    <t>Dinero Electrónico Coppel de Empresas Externas $100</t>
  </si>
  <si>
    <t>Dinero Electrónico Coppel de Empresas Externas $500</t>
  </si>
  <si>
    <t>Dinero Electrónico Coppel de Empresas Externas $200</t>
  </si>
  <si>
    <t>Dinero Electrónico Coppel de Empresas Externas $600</t>
  </si>
  <si>
    <t>&lt;p&gt;&lt;span lang="MX-es-mx"&gt;Puede hacer uso total o parcial de su Dinero Electrónico Coppel hasta agotar su saldo o vencer la vigencia, así como utilizarlo para adquirir un articulo de mayor valor y la diferencia liquidarla con otra forma de pago. No aplica en la compra de tiempo aire, artículos con oferta o descuentos y descuento de colaborador, pago de servicios o realizar abonos. Válido 1 folio por compra. Válido solo en tiendas físicas. Vigencia de 12 meses a partir de su generación, no extensiva. Una vez entregados los folios al cliente (empresa), Coppel no es responsable del reparto y/o distribución de los folios, extravíos y cobros por otras personas. El uso que sus beneficiarios den a éstos, será responsabilidad única y exclusiva del cliente (empresa).&lt;/span&gt;&lt;/p&gt;
&lt;p&gt;&lt;span lang="MX-es-mx"&gt;&lt;strong&gt;Para reportar incidencias al momento de redención, favor de comunicarse al siguiente teléfono: (667) 7 59 42 00 Ext. 566006&lt;/strong&gt;&lt;/span&gt;&lt;/p&gt;
&lt;p&gt; &lt;/p&gt;
&lt;p&gt;&lt;span lang="MX-en-us"&gt;You can use all or part of your Coppel Electronic Money until your balance is exhausted or its validity expires, as well as use it to purchase an item of greater value and settle the difference with another form of payment. It does not apply to the purchase of airtime, items with offers or discounts and collaborator discounts, payment of services or making subscriptions. Valid 1 folio per purchase. Valid only in physical stores. Valid for 12 months from its generation, not extensive. Once the folios are delivered to the client (company), Coppel is not responsible for the distribution and/or distribution of the folios, loss and charges by other people. The use that their beneficiaries give to these will be the sole and exclusive responsibility of the client (company).&lt;/span&gt;&lt;/p&gt;
&lt;p&gt;&lt;span lang="MX-en-us"&gt;&lt;strong&gt;To report incidents at the time of redemption, please contact the following telephone number: (667) 7 59 42 00 Ext. 566006&lt;/strong&gt;&lt;/span&gt;&lt;/p&gt;</t>
  </si>
  <si>
    <t xml:space="preserve">&lt;p&gt;Ciudades disponibles de la tarjeta Uber: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​Zacatecas.&lt;/p&gt;
&lt;p&gt;&lt;br /&gt;
Al utilizar esta Tarjeta de Regalo, aceptas los siguientes términos y condiciones: esta Tarjeta de Regalo se puede canjear a través de la aplicación móvil Uber Eats® y/o Uber® y puede ser utilizada en las ciudades en México donde Uber Eats y/o Uber está disponible y en donde no existan restricciones legales o regulatorias para su uso. Debes tener una cuenta de Uber Eats o Uber activa y válida para poder utilizar la Tarjeta de Regalo. La Tarjeta de Regalo no puede ser recargada y; excepto en la medida que las leyes lo exijan, no se puede canjear por dinero en efectivo, no es reembolsable y no se aceptan devoluciones. Es posible que se requiera agregar un método de pago secundario para usar la Tarjeta de Regalo con la aplicación Uber Eats y/o Uber. La Tarjeta de Regalo no es canjeable y no puede ser usada fuera de México. Esta Tarjeta de Regalo es emitida por Uber B.V. El emisor no es responsable por Tarjetas de Regalo extraviadas, robadas o destruidas, ni de su uso no autorizado. Así que trata esta Tarjeta de Regalo como dinero en efectivo. Para conocer los términos y condiciones completos, y servicio al cliente, visita &lt;a href="http://uber.com/legal/gift-cards/es-mx/"&gt;uber.com/legal/gift-cards/es-mx/&lt;/a&gt;.&lt;/p&gt;
&lt;p&gt; &lt;/p&gt;
&lt;p&gt;Available cities of the Uber card: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Zacatecas.&lt;/p&gt;
&lt;p&gt;&lt;br /&gt;
By using this Gift Card, you agree to the following terms and conditions: this Gift Card can be redeemed through the Uber Eats® and / or Uber® mobile application and can be used in cities in Mexico where Uber Eats and / or Uber is available and where there are no legal or regulatory restrictions on its use. You must have an active and valid Uber Eats or Uber account in order to use the Gift Card. The Gift Card cannot be recharged and; Except to the extent required by law, it cannot be exchanged for cash, is non-refundable, and returns are not accepted. Adding a secondary payment method may be required to use the Gift Card with the Uber Eats and / or Uber app. The Gift Card is not exchangeable and cannot be used outside of Mexico. This Gift Card is issued by Uber B.V. The issuer is not responsible for lost, stolen or destroyed Gift Cards, nor for their unauthorized use. So treat this Gift Card like cash. For complete terms and conditions and customer service, visit &lt;a href="http://uber.com/legal/gift-cards/es-mx/"&gt;uber.com/legal/gift-cards/es-mx/&lt;/a&gt;.&lt;/p&gt;
</t>
  </si>
  <si>
    <t xml:space="preserve">&lt;p&gt;Regala viajes Uber a tus seres queridos o agrega dinero a tu cuenta. La app de Uber te conecta con un viaje confiable en minutos. Ya sea un viaje económico o de lujo, la experiencia supera lo cotidiano. Y el pago es automático: sin efectivo, sin tarjetas de crédito, sin problemas.&lt;/p&gt;
&lt;p&gt;Gift Uber trips to your loved ones or add money to your account. The Uber app connects you to a reliable ride in minutes. Whether it's a budget or a luxury trip, the experience goes beyond the ordinary. And the payment is automatic: no cash, no credit cards, no hassle.&lt;/p&gt;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</si>
</sst>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0.000"/>
    <numFmt numFmtId="166" formatCode="0.0000"/>
    <numFmt numFmtId="167" formatCode="_(&quot;$&quot;* #,##0_);_(&quot;$&quot;* \(#,##0\);_(&quot;$&quot;*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rgb="FFFF0000"/>
      <name val="Calibri"/>
      <family val="2"/>
      <scheme val="minor"/>
    </font>
    <font>
      <sz val="10"/>
      <color rgb="FFFF0000"/>
      <name val="Calibri"/>
      <family val="2"/>
      <scheme val="minor"/>
    </font>
    <font>
      <b/>
      <sz val="10"/>
      <name val="Calibri"/>
      <family val="2"/>
      <scheme val="minor"/>
    </font>
    <font>
      <sz val="1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249977111117893"/>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cellStyleXfs>
  <cellXfs count="32">
    <xf numFmtId="0" fontId="0" fillId="0" borderId="0" xfId="0"/>
    <xf numFmtId="0" fontId="19" fillId="0" borderId="10" xfId="0" applyFont="1" applyBorder="1" applyAlignment="1">
      <alignment vertical="top"/>
    </xf>
    <xf numFmtId="0" fontId="19" fillId="34" borderId="10" xfId="0" applyFont="1" applyFill="1" applyBorder="1" applyAlignment="1">
      <alignment vertical="top"/>
    </xf>
    <xf numFmtId="0" fontId="21" fillId="34" borderId="10" xfId="0" applyFont="1" applyFill="1" applyBorder="1" applyAlignment="1">
      <alignment vertical="top"/>
    </xf>
    <xf numFmtId="164" fontId="21" fillId="34" borderId="10" xfId="42" applyNumberFormat="1" applyFont="1" applyFill="1" applyBorder="1" applyAlignment="1">
      <alignment vertical="top"/>
    </xf>
    <xf numFmtId="0" fontId="21" fillId="0" borderId="10" xfId="0" applyFont="1" applyBorder="1" applyAlignment="1">
      <alignment vertical="top"/>
    </xf>
    <xf numFmtId="164" fontId="21" fillId="0" borderId="10" xfId="42" applyNumberFormat="1" applyFont="1" applyFill="1" applyBorder="1" applyAlignment="1">
      <alignment vertical="top"/>
    </xf>
    <xf numFmtId="0" fontId="18" fillId="33" borderId="10" xfId="0" applyFont="1" applyFill="1" applyBorder="1" applyAlignment="1">
      <alignment horizontal="left" vertical="top"/>
    </xf>
    <xf numFmtId="0" fontId="20" fillId="33" borderId="10" xfId="0" applyFont="1" applyFill="1" applyBorder="1" applyAlignment="1">
      <alignment horizontal="left" vertical="top"/>
    </xf>
    <xf numFmtId="164" fontId="20" fillId="33" borderId="10" xfId="42" applyNumberFormat="1" applyFont="1" applyFill="1" applyBorder="1" applyAlignment="1">
      <alignment horizontal="left" vertical="top"/>
    </xf>
    <xf numFmtId="49" fontId="20" fillId="33" borderId="10" xfId="0" applyNumberFormat="1" applyFont="1" applyFill="1" applyBorder="1" applyAlignment="1">
      <alignment horizontal="left" vertical="top"/>
    </xf>
    <xf numFmtId="49" fontId="21" fillId="34" borderId="10" xfId="0" applyNumberFormat="1" applyFont="1" applyFill="1" applyBorder="1" applyAlignment="1">
      <alignment horizontal="right" vertical="top"/>
    </xf>
    <xf numFmtId="0" fontId="21" fillId="0" borderId="10" xfId="0" applyFont="1" applyBorder="1" applyAlignment="1">
      <alignment horizontal="right" vertical="top"/>
    </xf>
    <xf numFmtId="166" fontId="20" fillId="33" borderId="10" xfId="0" applyNumberFormat="1" applyFont="1" applyFill="1" applyBorder="1" applyAlignment="1">
      <alignment horizontal="left" vertical="top"/>
    </xf>
    <xf numFmtId="165" fontId="20" fillId="33" borderId="10" xfId="0" applyNumberFormat="1" applyFont="1" applyFill="1" applyBorder="1" applyAlignment="1">
      <alignment horizontal="left" vertical="top"/>
    </xf>
    <xf numFmtId="166" fontId="21" fillId="34" borderId="10" xfId="0" applyNumberFormat="1" applyFont="1" applyFill="1" applyBorder="1" applyAlignment="1">
      <alignment vertical="top"/>
    </xf>
    <xf numFmtId="165" fontId="21" fillId="34" borderId="10" xfId="0" applyNumberFormat="1" applyFont="1" applyFill="1" applyBorder="1" applyAlignment="1">
      <alignment vertical="top"/>
    </xf>
    <xf numFmtId="166" fontId="21" fillId="0" borderId="10" xfId="0" applyNumberFormat="1" applyFont="1" applyBorder="1" applyAlignment="1">
      <alignment vertical="top"/>
    </xf>
    <xf numFmtId="165" fontId="21" fillId="0" borderId="10" xfId="0" applyNumberFormat="1" applyFont="1" applyBorder="1" applyAlignment="1">
      <alignment vertical="top"/>
    </xf>
    <xf numFmtId="1" fontId="18" fillId="33" borderId="10" xfId="0" applyNumberFormat="1" applyFont="1" applyFill="1" applyBorder="1" applyAlignment="1">
      <alignment horizontal="left" vertical="top"/>
    </xf>
    <xf numFmtId="1" fontId="19" fillId="34" borderId="10" xfId="0" applyNumberFormat="1" applyFont="1" applyFill="1" applyBorder="1" applyAlignment="1">
      <alignment vertical="top"/>
    </xf>
    <xf numFmtId="1" fontId="19" fillId="0" borderId="10" xfId="0" applyNumberFormat="1" applyFont="1" applyBorder="1" applyAlignment="1">
      <alignment vertical="top"/>
    </xf>
    <xf numFmtId="0" fontId="22" fillId="33" borderId="10" xfId="0" applyFont="1" applyFill="1" applyBorder="1" applyAlignment="1">
      <alignment horizontal="left" vertical="top"/>
    </xf>
    <xf numFmtId="0" fontId="23" fillId="34" borderId="10" xfId="0" applyFont="1" applyFill="1" applyBorder="1" applyAlignment="1">
      <alignment vertical="top"/>
    </xf>
    <xf numFmtId="0" fontId="23" fillId="0" borderId="10" xfId="0" applyFont="1" applyBorder="1" applyAlignment="1">
      <alignment vertical="top"/>
    </xf>
    <xf numFmtId="1" fontId="20" fillId="33" borderId="10" xfId="0" applyNumberFormat="1" applyFont="1" applyFill="1" applyBorder="1" applyAlignment="1">
      <alignment horizontal="left" vertical="top"/>
    </xf>
    <xf numFmtId="1" fontId="21" fillId="34" borderId="10" xfId="0" applyNumberFormat="1" applyFont="1" applyFill="1" applyBorder="1" applyAlignment="1">
      <alignment vertical="top"/>
    </xf>
    <xf numFmtId="1" fontId="21" fillId="0" borderId="10" xfId="0" applyNumberFormat="1" applyFont="1" applyBorder="1" applyAlignment="1">
      <alignment vertical="top"/>
    </xf>
    <xf numFmtId="0" fontId="18" fillId="0" borderId="10" xfId="0" applyFont="1" applyBorder="1" applyAlignment="1">
      <alignment horizontal="left" vertical="top"/>
    </xf>
    <xf numFmtId="167" fontId="18" fillId="33" borderId="10" xfId="42" applyNumberFormat="1" applyFont="1" applyFill="1" applyBorder="1" applyAlignment="1">
      <alignment horizontal="left" vertical="top"/>
    </xf>
    <xf numFmtId="167" fontId="19" fillId="34" borderId="10" xfId="42" applyNumberFormat="1" applyFont="1" applyFill="1" applyBorder="1" applyAlignment="1">
      <alignment vertical="top"/>
    </xf>
    <xf numFmtId="167" fontId="19" fillId="0" borderId="10" xfId="42" applyNumberFormat="1" applyFont="1" applyBorder="1" applyAlignment="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6A92B-3A0F-4E71-8DC5-97004BDB18EC}">
  <dimension ref="A1:AD43"/>
  <sheetViews>
    <sheetView tabSelected="1" workbookViewId="0">
      <pane ySplit="1" topLeftCell="A2" activePane="bottomLeft" state="frozen"/>
      <selection pane="bottomLeft" activeCell="A2" sqref="A2"/>
    </sheetView>
  </sheetViews>
  <sheetFormatPr defaultColWidth="17.5703125" defaultRowHeight="12.75" x14ac:dyDescent="0.25"/>
  <cols>
    <col min="1" max="1" width="11.42578125" style="1" bestFit="1" customWidth="1"/>
    <col min="2" max="2" width="17.5703125" style="5" bestFit="1" customWidth="1"/>
    <col min="3" max="3" width="16.42578125" style="5" bestFit="1" customWidth="1"/>
    <col min="4" max="4" width="12.85546875" style="5" bestFit="1" customWidth="1"/>
    <col min="5" max="5" width="29" style="5" bestFit="1" customWidth="1"/>
    <col min="6" max="6" width="42.5703125" style="5" bestFit="1" customWidth="1"/>
    <col min="7" max="7" width="38.42578125" style="5" bestFit="1" customWidth="1"/>
    <col min="8" max="8" width="8.7109375" style="1" bestFit="1" customWidth="1"/>
    <col min="9" max="9" width="12.85546875" style="24" bestFit="1" customWidth="1"/>
    <col min="10" max="10" width="11.42578125" style="1" bestFit="1" customWidth="1"/>
    <col min="11" max="11" width="38.42578125" style="1" bestFit="1" customWidth="1"/>
    <col min="12" max="12" width="44.42578125" style="1" bestFit="1" customWidth="1"/>
    <col min="13" max="13" width="12.140625" style="6" bestFit="1" customWidth="1"/>
    <col min="14" max="14" width="11.28515625" style="6" bestFit="1" customWidth="1"/>
    <col min="15" max="15" width="12" style="6" bestFit="1" customWidth="1"/>
    <col min="16" max="16" width="18.28515625" style="31" bestFit="1" customWidth="1"/>
    <col min="17" max="17" width="18.5703125" style="31" bestFit="1" customWidth="1"/>
    <col min="18" max="18" width="20.42578125" style="12" bestFit="1" customWidth="1"/>
    <col min="19" max="19" width="19.140625" style="17" bestFit="1" customWidth="1"/>
    <col min="20" max="20" width="11.5703125" style="18" bestFit="1" customWidth="1"/>
    <col min="21" max="21" width="11.5703125" style="27" bestFit="1" customWidth="1"/>
    <col min="22" max="22" width="11.85546875" style="21" bestFit="1" customWidth="1"/>
    <col min="23" max="23" width="10.140625" style="5" bestFit="1" customWidth="1"/>
    <col min="24" max="24" width="14.28515625" style="1" bestFit="1" customWidth="1"/>
    <col min="25" max="25" width="16.7109375" style="5" bestFit="1" customWidth="1"/>
    <col min="26" max="30" width="14.28515625" style="1" bestFit="1" customWidth="1"/>
    <col min="31" max="16384" width="17.5703125" style="1"/>
  </cols>
  <sheetData>
    <row r="1" spans="1:30" s="28" customFormat="1" x14ac:dyDescent="0.25">
      <c r="A1" s="7" t="s">
        <v>199</v>
      </c>
      <c r="B1" s="7" t="s">
        <v>237</v>
      </c>
      <c r="C1" s="8" t="s">
        <v>238</v>
      </c>
      <c r="D1" s="8" t="s">
        <v>239</v>
      </c>
      <c r="E1" s="8" t="s">
        <v>208</v>
      </c>
      <c r="F1" s="8" t="s">
        <v>179</v>
      </c>
      <c r="G1" s="8" t="s">
        <v>180</v>
      </c>
      <c r="H1" s="7" t="s">
        <v>184</v>
      </c>
      <c r="I1" s="22" t="s">
        <v>192</v>
      </c>
      <c r="J1" s="7" t="s">
        <v>185</v>
      </c>
      <c r="K1" s="7" t="s">
        <v>186</v>
      </c>
      <c r="L1" s="7" t="s">
        <v>187</v>
      </c>
      <c r="M1" s="9" t="s">
        <v>234</v>
      </c>
      <c r="N1" s="9" t="s">
        <v>235</v>
      </c>
      <c r="O1" s="9" t="s">
        <v>236</v>
      </c>
      <c r="P1" s="29" t="s">
        <v>188</v>
      </c>
      <c r="Q1" s="29" t="s">
        <v>189</v>
      </c>
      <c r="R1" s="10" t="s">
        <v>190</v>
      </c>
      <c r="S1" s="13" t="s">
        <v>200</v>
      </c>
      <c r="T1" s="14" t="s">
        <v>191</v>
      </c>
      <c r="U1" s="25" t="s">
        <v>183</v>
      </c>
      <c r="V1" s="19" t="s">
        <v>181</v>
      </c>
      <c r="W1" s="8" t="s">
        <v>0</v>
      </c>
      <c r="X1" s="7" t="s">
        <v>182</v>
      </c>
      <c r="Y1" s="8" t="s">
        <v>193</v>
      </c>
      <c r="Z1" s="7" t="s">
        <v>194</v>
      </c>
      <c r="AA1" s="7" t="s">
        <v>195</v>
      </c>
      <c r="AB1" s="7" t="s">
        <v>196</v>
      </c>
      <c r="AC1" s="7" t="s">
        <v>197</v>
      </c>
      <c r="AD1" s="7" t="s">
        <v>198</v>
      </c>
    </row>
    <row r="2" spans="1:30" x14ac:dyDescent="0.25">
      <c r="A2" s="2" t="s">
        <v>177</v>
      </c>
      <c r="B2" s="2" t="s">
        <v>241</v>
      </c>
      <c r="C2" s="3" t="s">
        <v>242</v>
      </c>
      <c r="D2" s="3" t="s">
        <v>240</v>
      </c>
      <c r="E2" s="3" t="s">
        <v>5</v>
      </c>
      <c r="F2" s="3" t="s">
        <v>220</v>
      </c>
      <c r="G2" s="3" t="s">
        <v>5</v>
      </c>
      <c r="H2" s="2" t="s">
        <v>1</v>
      </c>
      <c r="I2" s="23" t="s">
        <v>3</v>
      </c>
      <c r="J2" s="2" t="s">
        <v>4</v>
      </c>
      <c r="K2" s="2" t="s">
        <v>5</v>
      </c>
      <c r="L2" s="2" t="s">
        <v>2</v>
      </c>
      <c r="M2" s="4">
        <f t="shared" ref="M2:N25" si="0">$R2/$S2</f>
        <v>8.5500000000000007</v>
      </c>
      <c r="N2" s="4">
        <f t="shared" si="0"/>
        <v>8.5500000000000007</v>
      </c>
      <c r="O2" s="4">
        <f t="shared" ref="O2:O34" si="1">$N2*(1+$T2)</f>
        <v>9.4050000000000011</v>
      </c>
      <c r="P2" s="30"/>
      <c r="Q2" s="30"/>
      <c r="R2" s="11" t="s">
        <v>100</v>
      </c>
      <c r="S2" s="15">
        <f t="shared" ref="S2:S43" si="2">1/0.057</f>
        <v>17.543859649122805</v>
      </c>
      <c r="T2" s="16">
        <v>0.1</v>
      </c>
      <c r="U2" s="26">
        <f t="shared" ref="U2:U34" si="3">ROUNDUP(O2*20,0)</f>
        <v>189</v>
      </c>
      <c r="V2" s="20">
        <v>1</v>
      </c>
      <c r="W2" s="3">
        <v>1</v>
      </c>
      <c r="X2" s="2">
        <v>1</v>
      </c>
      <c r="Y2" s="3" t="s">
        <v>217</v>
      </c>
      <c r="Z2" s="2" t="s">
        <v>101</v>
      </c>
      <c r="AA2" s="2" t="s">
        <v>102</v>
      </c>
      <c r="AB2" s="2" t="s">
        <v>102</v>
      </c>
      <c r="AC2" s="2" t="s">
        <v>103</v>
      </c>
      <c r="AD2" s="2" t="s">
        <v>104</v>
      </c>
    </row>
    <row r="3" spans="1:30" x14ac:dyDescent="0.25">
      <c r="A3" s="2" t="s">
        <v>177</v>
      </c>
      <c r="B3" s="2" t="s">
        <v>241</v>
      </c>
      <c r="C3" s="3" t="s">
        <v>242</v>
      </c>
      <c r="D3" s="3" t="s">
        <v>240</v>
      </c>
      <c r="E3" s="3" t="s">
        <v>5</v>
      </c>
      <c r="F3" s="3" t="s">
        <v>220</v>
      </c>
      <c r="G3" s="3" t="s">
        <v>5</v>
      </c>
      <c r="H3" s="2" t="s">
        <v>6</v>
      </c>
      <c r="I3" s="23" t="s">
        <v>3</v>
      </c>
      <c r="J3" s="2" t="s">
        <v>4</v>
      </c>
      <c r="K3" s="2" t="s">
        <v>5</v>
      </c>
      <c r="L3" s="2" t="s">
        <v>7</v>
      </c>
      <c r="M3" s="4">
        <f t="shared" si="0"/>
        <v>19.950000000000003</v>
      </c>
      <c r="N3" s="4">
        <f t="shared" si="0"/>
        <v>19.950000000000003</v>
      </c>
      <c r="O3" s="4">
        <f t="shared" si="1"/>
        <v>21.945000000000004</v>
      </c>
      <c r="P3" s="30"/>
      <c r="Q3" s="30"/>
      <c r="R3" s="11" t="s">
        <v>105</v>
      </c>
      <c r="S3" s="15">
        <f t="shared" si="2"/>
        <v>17.543859649122805</v>
      </c>
      <c r="T3" s="16">
        <v>0.1</v>
      </c>
      <c r="U3" s="26">
        <f t="shared" si="3"/>
        <v>439</v>
      </c>
      <c r="V3" s="20">
        <v>1</v>
      </c>
      <c r="W3" s="3">
        <v>1</v>
      </c>
      <c r="X3" s="2">
        <v>1</v>
      </c>
      <c r="Y3" s="3" t="s">
        <v>217</v>
      </c>
      <c r="Z3" s="2" t="s">
        <v>101</v>
      </c>
      <c r="AA3" s="2" t="s">
        <v>102</v>
      </c>
      <c r="AB3" s="2" t="s">
        <v>102</v>
      </c>
      <c r="AC3" s="2" t="s">
        <v>103</v>
      </c>
      <c r="AD3" s="2" t="s">
        <v>104</v>
      </c>
    </row>
    <row r="4" spans="1:30" x14ac:dyDescent="0.25">
      <c r="A4" s="2" t="s">
        <v>177</v>
      </c>
      <c r="B4" s="2" t="s">
        <v>241</v>
      </c>
      <c r="C4" s="3" t="s">
        <v>242</v>
      </c>
      <c r="D4" s="3" t="s">
        <v>240</v>
      </c>
      <c r="E4" s="3" t="s">
        <v>206</v>
      </c>
      <c r="F4" s="3" t="s">
        <v>221</v>
      </c>
      <c r="G4" s="3" t="s">
        <v>10</v>
      </c>
      <c r="H4" s="2" t="s">
        <v>12</v>
      </c>
      <c r="I4" s="23" t="s">
        <v>3</v>
      </c>
      <c r="J4" s="2" t="s">
        <v>9</v>
      </c>
      <c r="K4" s="2" t="s">
        <v>10</v>
      </c>
      <c r="L4" s="2" t="s">
        <v>243</v>
      </c>
      <c r="M4" s="4">
        <f t="shared" si="0"/>
        <v>14.250000000000002</v>
      </c>
      <c r="N4" s="4">
        <f t="shared" si="0"/>
        <v>14.250000000000002</v>
      </c>
      <c r="O4" s="4">
        <f t="shared" si="1"/>
        <v>15.675000000000002</v>
      </c>
      <c r="P4" s="30"/>
      <c r="Q4" s="30"/>
      <c r="R4" s="11" t="s">
        <v>98</v>
      </c>
      <c r="S4" s="15">
        <f t="shared" si="2"/>
        <v>17.543859649122805</v>
      </c>
      <c r="T4" s="16">
        <v>0.1</v>
      </c>
      <c r="U4" s="26">
        <f t="shared" si="3"/>
        <v>314</v>
      </c>
      <c r="V4" s="20">
        <v>1</v>
      </c>
      <c r="W4" s="3">
        <v>1</v>
      </c>
      <c r="X4" s="2">
        <v>1</v>
      </c>
      <c r="Y4" s="3" t="s">
        <v>178</v>
      </c>
      <c r="Z4" s="2" t="s">
        <v>108</v>
      </c>
      <c r="AA4" s="2" t="s">
        <v>109</v>
      </c>
      <c r="AB4" s="2" t="s">
        <v>110</v>
      </c>
      <c r="AC4" s="2" t="s">
        <v>248</v>
      </c>
      <c r="AD4" s="2" t="s">
        <v>111</v>
      </c>
    </row>
    <row r="5" spans="1:30" x14ac:dyDescent="0.25">
      <c r="A5" s="2" t="s">
        <v>177</v>
      </c>
      <c r="B5" s="2" t="s">
        <v>241</v>
      </c>
      <c r="C5" s="3" t="s">
        <v>242</v>
      </c>
      <c r="D5" s="3" t="s">
        <v>240</v>
      </c>
      <c r="E5" s="3" t="s">
        <v>206</v>
      </c>
      <c r="F5" s="3" t="s">
        <v>221</v>
      </c>
      <c r="G5" s="3" t="s">
        <v>10</v>
      </c>
      <c r="H5" s="2" t="s">
        <v>8</v>
      </c>
      <c r="I5" s="23" t="s">
        <v>3</v>
      </c>
      <c r="J5" s="2" t="s">
        <v>9</v>
      </c>
      <c r="K5" s="2" t="s">
        <v>10</v>
      </c>
      <c r="L5" s="2" t="s">
        <v>244</v>
      </c>
      <c r="M5" s="4">
        <f t="shared" si="0"/>
        <v>5.7000000000000011</v>
      </c>
      <c r="N5" s="4">
        <f t="shared" si="0"/>
        <v>5.7000000000000011</v>
      </c>
      <c r="O5" s="4">
        <f t="shared" si="1"/>
        <v>6.2700000000000014</v>
      </c>
      <c r="P5" s="30"/>
      <c r="Q5" s="30"/>
      <c r="R5" s="11" t="s">
        <v>96</v>
      </c>
      <c r="S5" s="15">
        <f t="shared" si="2"/>
        <v>17.543859649122805</v>
      </c>
      <c r="T5" s="16">
        <v>0.1</v>
      </c>
      <c r="U5" s="26">
        <f t="shared" si="3"/>
        <v>126</v>
      </c>
      <c r="V5" s="20">
        <v>1</v>
      </c>
      <c r="W5" s="3">
        <v>1</v>
      </c>
      <c r="X5" s="2">
        <v>1</v>
      </c>
      <c r="Y5" s="3" t="s">
        <v>178</v>
      </c>
      <c r="Z5" s="2" t="s">
        <v>108</v>
      </c>
      <c r="AA5" s="2" t="s">
        <v>109</v>
      </c>
      <c r="AB5" s="2" t="s">
        <v>110</v>
      </c>
      <c r="AC5" s="2" t="s">
        <v>248</v>
      </c>
      <c r="AD5" s="2" t="s">
        <v>111</v>
      </c>
    </row>
    <row r="6" spans="1:30" x14ac:dyDescent="0.25">
      <c r="A6" s="2" t="s">
        <v>177</v>
      </c>
      <c r="B6" s="2" t="s">
        <v>241</v>
      </c>
      <c r="C6" s="3" t="s">
        <v>242</v>
      </c>
      <c r="D6" s="3" t="s">
        <v>240</v>
      </c>
      <c r="E6" s="3" t="s">
        <v>206</v>
      </c>
      <c r="F6" s="3" t="s">
        <v>221</v>
      </c>
      <c r="G6" s="3" t="s">
        <v>10</v>
      </c>
      <c r="H6" s="2" t="s">
        <v>13</v>
      </c>
      <c r="I6" s="23" t="s">
        <v>3</v>
      </c>
      <c r="J6" s="2" t="s">
        <v>9</v>
      </c>
      <c r="K6" s="2" t="s">
        <v>10</v>
      </c>
      <c r="L6" s="2" t="s">
        <v>245</v>
      </c>
      <c r="M6" s="4">
        <f t="shared" si="0"/>
        <v>28.500000000000004</v>
      </c>
      <c r="N6" s="4">
        <f t="shared" si="0"/>
        <v>28.500000000000004</v>
      </c>
      <c r="O6" s="4">
        <f t="shared" si="1"/>
        <v>31.350000000000005</v>
      </c>
      <c r="P6" s="30"/>
      <c r="Q6" s="30"/>
      <c r="R6" s="11" t="s">
        <v>99</v>
      </c>
      <c r="S6" s="15">
        <f t="shared" si="2"/>
        <v>17.543859649122805</v>
      </c>
      <c r="T6" s="16">
        <v>0.1</v>
      </c>
      <c r="U6" s="26">
        <f t="shared" si="3"/>
        <v>627</v>
      </c>
      <c r="V6" s="20">
        <v>1</v>
      </c>
      <c r="W6" s="3">
        <v>1</v>
      </c>
      <c r="X6" s="2">
        <v>1</v>
      </c>
      <c r="Y6" s="3" t="s">
        <v>178</v>
      </c>
      <c r="Z6" s="2" t="s">
        <v>108</v>
      </c>
      <c r="AA6" s="2" t="s">
        <v>109</v>
      </c>
      <c r="AB6" s="2" t="s">
        <v>110</v>
      </c>
      <c r="AC6" s="2" t="s">
        <v>248</v>
      </c>
      <c r="AD6" s="2" t="s">
        <v>111</v>
      </c>
    </row>
    <row r="7" spans="1:30" x14ac:dyDescent="0.25">
      <c r="A7" s="2" t="s">
        <v>177</v>
      </c>
      <c r="B7" s="2" t="s">
        <v>241</v>
      </c>
      <c r="C7" s="3" t="s">
        <v>242</v>
      </c>
      <c r="D7" s="3" t="s">
        <v>240</v>
      </c>
      <c r="E7" s="3" t="s">
        <v>206</v>
      </c>
      <c r="F7" s="3" t="s">
        <v>221</v>
      </c>
      <c r="G7" s="3" t="s">
        <v>10</v>
      </c>
      <c r="H7" s="2" t="s">
        <v>11</v>
      </c>
      <c r="I7" s="23" t="s">
        <v>3</v>
      </c>
      <c r="J7" s="2" t="s">
        <v>9</v>
      </c>
      <c r="K7" s="2" t="s">
        <v>10</v>
      </c>
      <c r="L7" s="2" t="s">
        <v>246</v>
      </c>
      <c r="M7" s="4">
        <f t="shared" si="0"/>
        <v>11.400000000000002</v>
      </c>
      <c r="N7" s="4">
        <f t="shared" si="0"/>
        <v>11.400000000000002</v>
      </c>
      <c r="O7" s="4">
        <f t="shared" si="1"/>
        <v>12.540000000000003</v>
      </c>
      <c r="P7" s="30"/>
      <c r="Q7" s="30"/>
      <c r="R7" s="11" t="s">
        <v>106</v>
      </c>
      <c r="S7" s="15">
        <f t="shared" si="2"/>
        <v>17.543859649122805</v>
      </c>
      <c r="T7" s="16">
        <v>0.1</v>
      </c>
      <c r="U7" s="26">
        <f t="shared" si="3"/>
        <v>251</v>
      </c>
      <c r="V7" s="20">
        <v>1</v>
      </c>
      <c r="W7" s="3">
        <v>1</v>
      </c>
      <c r="X7" s="2">
        <v>1</v>
      </c>
      <c r="Y7" s="3" t="s">
        <v>178</v>
      </c>
      <c r="Z7" s="2" t="s">
        <v>108</v>
      </c>
      <c r="AA7" s="2" t="s">
        <v>109</v>
      </c>
      <c r="AB7" s="2" t="s">
        <v>110</v>
      </c>
      <c r="AC7" s="2" t="s">
        <v>248</v>
      </c>
      <c r="AD7" s="2" t="s">
        <v>111</v>
      </c>
    </row>
    <row r="8" spans="1:30" x14ac:dyDescent="0.25">
      <c r="A8" s="2" t="s">
        <v>177</v>
      </c>
      <c r="B8" s="2" t="s">
        <v>241</v>
      </c>
      <c r="C8" s="3" t="s">
        <v>242</v>
      </c>
      <c r="D8" s="3" t="s">
        <v>240</v>
      </c>
      <c r="E8" s="3" t="s">
        <v>206</v>
      </c>
      <c r="F8" s="3" t="s">
        <v>221</v>
      </c>
      <c r="G8" s="3" t="s">
        <v>10</v>
      </c>
      <c r="H8" s="2" t="s">
        <v>14</v>
      </c>
      <c r="I8" s="23" t="s">
        <v>3</v>
      </c>
      <c r="J8" s="2" t="s">
        <v>9</v>
      </c>
      <c r="K8" s="2" t="s">
        <v>10</v>
      </c>
      <c r="L8" s="2" t="s">
        <v>247</v>
      </c>
      <c r="M8" s="4">
        <f t="shared" si="0"/>
        <v>34.200000000000003</v>
      </c>
      <c r="N8" s="4">
        <f t="shared" si="0"/>
        <v>34.200000000000003</v>
      </c>
      <c r="O8" s="4">
        <f t="shared" si="1"/>
        <v>37.620000000000005</v>
      </c>
      <c r="P8" s="30"/>
      <c r="Q8" s="30"/>
      <c r="R8" s="11" t="s">
        <v>112</v>
      </c>
      <c r="S8" s="15">
        <f t="shared" si="2"/>
        <v>17.543859649122805</v>
      </c>
      <c r="T8" s="16">
        <v>0.1</v>
      </c>
      <c r="U8" s="26">
        <f t="shared" si="3"/>
        <v>753</v>
      </c>
      <c r="V8" s="20">
        <v>1</v>
      </c>
      <c r="W8" s="3">
        <v>1</v>
      </c>
      <c r="X8" s="2">
        <v>1</v>
      </c>
      <c r="Y8" s="3" t="s">
        <v>178</v>
      </c>
      <c r="Z8" s="2" t="s">
        <v>108</v>
      </c>
      <c r="AA8" s="2" t="s">
        <v>109</v>
      </c>
      <c r="AB8" s="2" t="s">
        <v>110</v>
      </c>
      <c r="AC8" s="2" t="s">
        <v>248</v>
      </c>
      <c r="AD8" s="2" t="s">
        <v>111</v>
      </c>
    </row>
    <row r="9" spans="1:30" x14ac:dyDescent="0.25">
      <c r="A9" s="2" t="s">
        <v>177</v>
      </c>
      <c r="B9" s="2" t="s">
        <v>241</v>
      </c>
      <c r="C9" s="3" t="s">
        <v>242</v>
      </c>
      <c r="D9" s="3" t="s">
        <v>240</v>
      </c>
      <c r="E9" s="3" t="s">
        <v>18</v>
      </c>
      <c r="F9" s="3" t="s">
        <v>222</v>
      </c>
      <c r="G9" s="3" t="s">
        <v>18</v>
      </c>
      <c r="H9" s="2" t="s">
        <v>23</v>
      </c>
      <c r="I9" s="23" t="s">
        <v>3</v>
      </c>
      <c r="J9" s="2" t="s">
        <v>17</v>
      </c>
      <c r="K9" s="2" t="s">
        <v>18</v>
      </c>
      <c r="L9" s="2" t="s">
        <v>24</v>
      </c>
      <c r="M9" s="4">
        <f t="shared" si="0"/>
        <v>45.600000000000009</v>
      </c>
      <c r="N9" s="4">
        <f t="shared" si="0"/>
        <v>45.600000000000009</v>
      </c>
      <c r="O9" s="4">
        <f t="shared" si="1"/>
        <v>50.160000000000011</v>
      </c>
      <c r="P9" s="30"/>
      <c r="Q9" s="30"/>
      <c r="R9" s="11" t="s">
        <v>117</v>
      </c>
      <c r="S9" s="15">
        <f t="shared" si="2"/>
        <v>17.543859649122805</v>
      </c>
      <c r="T9" s="16">
        <v>0.1</v>
      </c>
      <c r="U9" s="26">
        <f t="shared" si="3"/>
        <v>1004</v>
      </c>
      <c r="V9" s="20">
        <v>1</v>
      </c>
      <c r="W9" s="3">
        <v>1</v>
      </c>
      <c r="X9" s="2">
        <v>1</v>
      </c>
      <c r="Y9" s="3" t="s">
        <v>178</v>
      </c>
      <c r="Z9" s="2" t="s">
        <v>113</v>
      </c>
      <c r="AA9" s="2" t="s">
        <v>114</v>
      </c>
      <c r="AB9" s="2" t="s">
        <v>114</v>
      </c>
      <c r="AC9" s="2" t="s">
        <v>115</v>
      </c>
      <c r="AD9" s="2" t="s">
        <v>116</v>
      </c>
    </row>
    <row r="10" spans="1:30" x14ac:dyDescent="0.25">
      <c r="A10" s="2" t="s">
        <v>177</v>
      </c>
      <c r="B10" s="2" t="s">
        <v>241</v>
      </c>
      <c r="C10" s="3" t="s">
        <v>242</v>
      </c>
      <c r="D10" s="3" t="s">
        <v>240</v>
      </c>
      <c r="E10" s="3" t="s">
        <v>18</v>
      </c>
      <c r="F10" s="3" t="s">
        <v>222</v>
      </c>
      <c r="G10" s="3" t="s">
        <v>18</v>
      </c>
      <c r="H10" s="2" t="s">
        <v>15</v>
      </c>
      <c r="I10" s="23" t="s">
        <v>3</v>
      </c>
      <c r="J10" s="2" t="s">
        <v>17</v>
      </c>
      <c r="K10" s="2" t="s">
        <v>18</v>
      </c>
      <c r="L10" s="2" t="s">
        <v>16</v>
      </c>
      <c r="M10" s="4">
        <f t="shared" si="0"/>
        <v>8.5500000000000007</v>
      </c>
      <c r="N10" s="4">
        <f t="shared" si="0"/>
        <v>8.5500000000000007</v>
      </c>
      <c r="O10" s="4">
        <f t="shared" si="1"/>
        <v>9.4050000000000011</v>
      </c>
      <c r="P10" s="30"/>
      <c r="Q10" s="30"/>
      <c r="R10" s="11" t="s">
        <v>100</v>
      </c>
      <c r="S10" s="15">
        <f t="shared" si="2"/>
        <v>17.543859649122805</v>
      </c>
      <c r="T10" s="16">
        <v>0.1</v>
      </c>
      <c r="U10" s="26">
        <f t="shared" si="3"/>
        <v>189</v>
      </c>
      <c r="V10" s="20">
        <v>1</v>
      </c>
      <c r="W10" s="3">
        <v>1</v>
      </c>
      <c r="X10" s="2">
        <v>1</v>
      </c>
      <c r="Y10" s="3" t="s">
        <v>178</v>
      </c>
      <c r="Z10" s="2" t="s">
        <v>113</v>
      </c>
      <c r="AA10" s="2" t="s">
        <v>114</v>
      </c>
      <c r="AB10" s="2" t="s">
        <v>114</v>
      </c>
      <c r="AC10" s="2" t="s">
        <v>115</v>
      </c>
      <c r="AD10" s="2" t="s">
        <v>116</v>
      </c>
    </row>
    <row r="11" spans="1:30" x14ac:dyDescent="0.25">
      <c r="A11" s="2" t="s">
        <v>177</v>
      </c>
      <c r="B11" s="2" t="s">
        <v>241</v>
      </c>
      <c r="C11" s="3" t="s">
        <v>242</v>
      </c>
      <c r="D11" s="3" t="s">
        <v>240</v>
      </c>
      <c r="E11" s="3" t="s">
        <v>18</v>
      </c>
      <c r="F11" s="3" t="s">
        <v>222</v>
      </c>
      <c r="G11" s="3" t="s">
        <v>18</v>
      </c>
      <c r="H11" s="2" t="s">
        <v>19</v>
      </c>
      <c r="I11" s="23" t="s">
        <v>3</v>
      </c>
      <c r="J11" s="2" t="s">
        <v>17</v>
      </c>
      <c r="K11" s="2" t="s">
        <v>18</v>
      </c>
      <c r="L11" s="2" t="s">
        <v>20</v>
      </c>
      <c r="M11" s="4">
        <f t="shared" si="0"/>
        <v>17.100000000000001</v>
      </c>
      <c r="N11" s="4">
        <f t="shared" si="0"/>
        <v>17.100000000000001</v>
      </c>
      <c r="O11" s="4">
        <f t="shared" si="1"/>
        <v>18.810000000000002</v>
      </c>
      <c r="P11" s="30"/>
      <c r="Q11" s="30"/>
      <c r="R11" s="11" t="s">
        <v>107</v>
      </c>
      <c r="S11" s="15">
        <f t="shared" si="2"/>
        <v>17.543859649122805</v>
      </c>
      <c r="T11" s="16">
        <v>0.1</v>
      </c>
      <c r="U11" s="26">
        <f t="shared" si="3"/>
        <v>377</v>
      </c>
      <c r="V11" s="20">
        <v>1</v>
      </c>
      <c r="W11" s="3">
        <v>1</v>
      </c>
      <c r="X11" s="2">
        <v>1</v>
      </c>
      <c r="Y11" s="3" t="s">
        <v>178</v>
      </c>
      <c r="Z11" s="2" t="s">
        <v>113</v>
      </c>
      <c r="AA11" s="2" t="s">
        <v>114</v>
      </c>
      <c r="AB11" s="2" t="s">
        <v>114</v>
      </c>
      <c r="AC11" s="2" t="s">
        <v>115</v>
      </c>
      <c r="AD11" s="2" t="s">
        <v>116</v>
      </c>
    </row>
    <row r="12" spans="1:30" x14ac:dyDescent="0.25">
      <c r="A12" s="2" t="s">
        <v>177</v>
      </c>
      <c r="B12" s="2" t="s">
        <v>241</v>
      </c>
      <c r="C12" s="3" t="s">
        <v>242</v>
      </c>
      <c r="D12" s="3" t="s">
        <v>240</v>
      </c>
      <c r="E12" s="3" t="s">
        <v>18</v>
      </c>
      <c r="F12" s="3" t="s">
        <v>222</v>
      </c>
      <c r="G12" s="3" t="s">
        <v>18</v>
      </c>
      <c r="H12" s="2" t="s">
        <v>21</v>
      </c>
      <c r="I12" s="23" t="s">
        <v>3</v>
      </c>
      <c r="J12" s="2" t="s">
        <v>17</v>
      </c>
      <c r="K12" s="2" t="s">
        <v>18</v>
      </c>
      <c r="L12" s="2" t="s">
        <v>22</v>
      </c>
      <c r="M12" s="4">
        <f t="shared" si="0"/>
        <v>28.500000000000004</v>
      </c>
      <c r="N12" s="4">
        <f t="shared" si="0"/>
        <v>28.500000000000004</v>
      </c>
      <c r="O12" s="4">
        <f t="shared" si="1"/>
        <v>31.350000000000005</v>
      </c>
      <c r="P12" s="30"/>
      <c r="Q12" s="30"/>
      <c r="R12" s="11" t="s">
        <v>99</v>
      </c>
      <c r="S12" s="15">
        <f t="shared" si="2"/>
        <v>17.543859649122805</v>
      </c>
      <c r="T12" s="16">
        <v>0.1</v>
      </c>
      <c r="U12" s="26">
        <f t="shared" si="3"/>
        <v>627</v>
      </c>
      <c r="V12" s="20">
        <v>1</v>
      </c>
      <c r="W12" s="3">
        <v>1</v>
      </c>
      <c r="X12" s="2">
        <v>1</v>
      </c>
      <c r="Y12" s="3" t="s">
        <v>178</v>
      </c>
      <c r="Z12" s="2" t="s">
        <v>113</v>
      </c>
      <c r="AA12" s="2" t="s">
        <v>114</v>
      </c>
      <c r="AB12" s="2" t="s">
        <v>114</v>
      </c>
      <c r="AC12" s="2" t="s">
        <v>115</v>
      </c>
      <c r="AD12" s="2" t="s">
        <v>116</v>
      </c>
    </row>
    <row r="13" spans="1:30" x14ac:dyDescent="0.25">
      <c r="A13" s="2" t="s">
        <v>177</v>
      </c>
      <c r="B13" s="2" t="s">
        <v>241</v>
      </c>
      <c r="C13" s="3" t="s">
        <v>242</v>
      </c>
      <c r="D13" s="3" t="s">
        <v>240</v>
      </c>
      <c r="E13" s="3" t="s">
        <v>28</v>
      </c>
      <c r="F13" s="3" t="s">
        <v>223</v>
      </c>
      <c r="G13" s="3" t="s">
        <v>216</v>
      </c>
      <c r="H13" s="2" t="s">
        <v>33</v>
      </c>
      <c r="I13" s="23" t="s">
        <v>3</v>
      </c>
      <c r="J13" s="2" t="s">
        <v>27</v>
      </c>
      <c r="K13" s="2" t="s">
        <v>28</v>
      </c>
      <c r="L13" s="2" t="s">
        <v>34</v>
      </c>
      <c r="M13" s="4">
        <f t="shared" si="0"/>
        <v>28.500000000000004</v>
      </c>
      <c r="N13" s="4">
        <f t="shared" si="0"/>
        <v>28.500000000000004</v>
      </c>
      <c r="O13" s="4">
        <f t="shared" si="1"/>
        <v>31.350000000000005</v>
      </c>
      <c r="P13" s="30"/>
      <c r="Q13" s="30"/>
      <c r="R13" s="11" t="s">
        <v>99</v>
      </c>
      <c r="S13" s="15">
        <f t="shared" si="2"/>
        <v>17.543859649122805</v>
      </c>
      <c r="T13" s="16">
        <v>0.1</v>
      </c>
      <c r="U13" s="26">
        <f t="shared" si="3"/>
        <v>627</v>
      </c>
      <c r="V13" s="20">
        <v>1</v>
      </c>
      <c r="W13" s="3">
        <v>1</v>
      </c>
      <c r="X13" s="2">
        <v>1</v>
      </c>
      <c r="Y13" s="3" t="s">
        <v>217</v>
      </c>
      <c r="Z13" s="2" t="s">
        <v>118</v>
      </c>
      <c r="AA13" s="2" t="s">
        <v>119</v>
      </c>
      <c r="AB13" s="2" t="s">
        <v>119</v>
      </c>
      <c r="AC13" s="2" t="s">
        <v>120</v>
      </c>
      <c r="AD13" s="2" t="s">
        <v>121</v>
      </c>
    </row>
    <row r="14" spans="1:30" x14ac:dyDescent="0.25">
      <c r="A14" s="2" t="s">
        <v>177</v>
      </c>
      <c r="B14" s="2" t="s">
        <v>241</v>
      </c>
      <c r="C14" s="3" t="s">
        <v>242</v>
      </c>
      <c r="D14" s="3" t="s">
        <v>240</v>
      </c>
      <c r="E14" s="3" t="s">
        <v>28</v>
      </c>
      <c r="F14" s="3" t="s">
        <v>223</v>
      </c>
      <c r="G14" s="3" t="s">
        <v>216</v>
      </c>
      <c r="H14" s="2" t="s">
        <v>29</v>
      </c>
      <c r="I14" s="23" t="s">
        <v>3</v>
      </c>
      <c r="J14" s="2" t="s">
        <v>27</v>
      </c>
      <c r="K14" s="2" t="s">
        <v>28</v>
      </c>
      <c r="L14" s="2" t="s">
        <v>30</v>
      </c>
      <c r="M14" s="4">
        <f t="shared" si="0"/>
        <v>57.000000000000007</v>
      </c>
      <c r="N14" s="4">
        <f t="shared" si="0"/>
        <v>57.000000000000007</v>
      </c>
      <c r="O14" s="4">
        <f t="shared" si="1"/>
        <v>62.70000000000001</v>
      </c>
      <c r="P14" s="30"/>
      <c r="Q14" s="30"/>
      <c r="R14" s="11" t="s">
        <v>97</v>
      </c>
      <c r="S14" s="15">
        <f t="shared" si="2"/>
        <v>17.543859649122805</v>
      </c>
      <c r="T14" s="16">
        <v>0.1</v>
      </c>
      <c r="U14" s="26">
        <f t="shared" si="3"/>
        <v>1254</v>
      </c>
      <c r="V14" s="20">
        <v>1</v>
      </c>
      <c r="W14" s="3">
        <v>1</v>
      </c>
      <c r="X14" s="2">
        <v>1</v>
      </c>
      <c r="Y14" s="3" t="s">
        <v>217</v>
      </c>
      <c r="Z14" s="2" t="s">
        <v>118</v>
      </c>
      <c r="AA14" s="2" t="s">
        <v>119</v>
      </c>
      <c r="AB14" s="2" t="s">
        <v>119</v>
      </c>
      <c r="AC14" s="2" t="s">
        <v>120</v>
      </c>
      <c r="AD14" s="2" t="s">
        <v>121</v>
      </c>
    </row>
    <row r="15" spans="1:30" x14ac:dyDescent="0.25">
      <c r="A15" s="2" t="s">
        <v>177</v>
      </c>
      <c r="B15" s="2" t="s">
        <v>241</v>
      </c>
      <c r="C15" s="3" t="s">
        <v>242</v>
      </c>
      <c r="D15" s="3" t="s">
        <v>240</v>
      </c>
      <c r="E15" s="3" t="s">
        <v>28</v>
      </c>
      <c r="F15" s="3" t="s">
        <v>223</v>
      </c>
      <c r="G15" s="3" t="s">
        <v>216</v>
      </c>
      <c r="H15" s="2" t="s">
        <v>25</v>
      </c>
      <c r="I15" s="23" t="s">
        <v>3</v>
      </c>
      <c r="J15" s="2" t="s">
        <v>27</v>
      </c>
      <c r="K15" s="2" t="s">
        <v>28</v>
      </c>
      <c r="L15" s="2" t="s">
        <v>26</v>
      </c>
      <c r="M15" s="4">
        <f t="shared" si="0"/>
        <v>5.7000000000000011</v>
      </c>
      <c r="N15" s="4">
        <f t="shared" si="0"/>
        <v>5.7000000000000011</v>
      </c>
      <c r="O15" s="4">
        <f t="shared" si="1"/>
        <v>6.2700000000000014</v>
      </c>
      <c r="P15" s="30"/>
      <c r="Q15" s="30"/>
      <c r="R15" s="11" t="s">
        <v>96</v>
      </c>
      <c r="S15" s="15">
        <f t="shared" si="2"/>
        <v>17.543859649122805</v>
      </c>
      <c r="T15" s="16">
        <v>0.1</v>
      </c>
      <c r="U15" s="26">
        <f t="shared" si="3"/>
        <v>126</v>
      </c>
      <c r="V15" s="20">
        <v>1</v>
      </c>
      <c r="W15" s="3">
        <v>1</v>
      </c>
      <c r="X15" s="2">
        <v>1</v>
      </c>
      <c r="Y15" s="3" t="s">
        <v>217</v>
      </c>
      <c r="Z15" s="2" t="s">
        <v>118</v>
      </c>
      <c r="AA15" s="2" t="s">
        <v>119</v>
      </c>
      <c r="AB15" s="2" t="s">
        <v>119</v>
      </c>
      <c r="AC15" s="2" t="s">
        <v>120</v>
      </c>
      <c r="AD15" s="2" t="s">
        <v>121</v>
      </c>
    </row>
    <row r="16" spans="1:30" x14ac:dyDescent="0.25">
      <c r="A16" s="2" t="s">
        <v>177</v>
      </c>
      <c r="B16" s="2" t="s">
        <v>241</v>
      </c>
      <c r="C16" s="3" t="s">
        <v>242</v>
      </c>
      <c r="D16" s="3" t="s">
        <v>240</v>
      </c>
      <c r="E16" s="3" t="s">
        <v>28</v>
      </c>
      <c r="F16" s="3" t="s">
        <v>223</v>
      </c>
      <c r="G16" s="3" t="s">
        <v>216</v>
      </c>
      <c r="H16" s="2" t="s">
        <v>31</v>
      </c>
      <c r="I16" s="23" t="s">
        <v>3</v>
      </c>
      <c r="J16" s="2" t="s">
        <v>27</v>
      </c>
      <c r="K16" s="2" t="s">
        <v>28</v>
      </c>
      <c r="L16" s="2" t="s">
        <v>32</v>
      </c>
      <c r="M16" s="4">
        <f t="shared" si="0"/>
        <v>11.400000000000002</v>
      </c>
      <c r="N16" s="4">
        <f t="shared" si="0"/>
        <v>11.400000000000002</v>
      </c>
      <c r="O16" s="4">
        <f t="shared" si="1"/>
        <v>12.540000000000003</v>
      </c>
      <c r="P16" s="30"/>
      <c r="Q16" s="30"/>
      <c r="R16" s="11" t="s">
        <v>106</v>
      </c>
      <c r="S16" s="15">
        <f t="shared" si="2"/>
        <v>17.543859649122805</v>
      </c>
      <c r="T16" s="16">
        <v>0.1</v>
      </c>
      <c r="U16" s="26">
        <f t="shared" si="3"/>
        <v>251</v>
      </c>
      <c r="V16" s="20">
        <v>1</v>
      </c>
      <c r="W16" s="3">
        <v>1</v>
      </c>
      <c r="X16" s="2">
        <v>1</v>
      </c>
      <c r="Y16" s="3" t="s">
        <v>217</v>
      </c>
      <c r="Z16" s="2" t="s">
        <v>118</v>
      </c>
      <c r="AA16" s="2" t="s">
        <v>119</v>
      </c>
      <c r="AB16" s="2" t="s">
        <v>119</v>
      </c>
      <c r="AC16" s="2" t="s">
        <v>120</v>
      </c>
      <c r="AD16" s="2" t="s">
        <v>121</v>
      </c>
    </row>
    <row r="17" spans="1:30" x14ac:dyDescent="0.25">
      <c r="A17" s="2" t="s">
        <v>177</v>
      </c>
      <c r="B17" s="2" t="s">
        <v>241</v>
      </c>
      <c r="C17" s="3" t="s">
        <v>242</v>
      </c>
      <c r="D17" s="3" t="s">
        <v>240</v>
      </c>
      <c r="E17" s="3" t="s">
        <v>207</v>
      </c>
      <c r="F17" s="3" t="s">
        <v>224</v>
      </c>
      <c r="G17" s="3" t="s">
        <v>38</v>
      </c>
      <c r="H17" s="2" t="s">
        <v>41</v>
      </c>
      <c r="I17" s="23" t="s">
        <v>3</v>
      </c>
      <c r="J17" s="2" t="s">
        <v>37</v>
      </c>
      <c r="K17" s="2" t="s">
        <v>38</v>
      </c>
      <c r="L17" s="2" t="s">
        <v>42</v>
      </c>
      <c r="M17" s="4">
        <f t="shared" si="0"/>
        <v>28.500000000000004</v>
      </c>
      <c r="N17" s="4">
        <f t="shared" si="0"/>
        <v>28.500000000000004</v>
      </c>
      <c r="O17" s="4">
        <f t="shared" si="1"/>
        <v>31.350000000000005</v>
      </c>
      <c r="P17" s="30"/>
      <c r="Q17" s="30"/>
      <c r="R17" s="11" t="s">
        <v>99</v>
      </c>
      <c r="S17" s="15">
        <f t="shared" si="2"/>
        <v>17.543859649122805</v>
      </c>
      <c r="T17" s="16">
        <v>0.1</v>
      </c>
      <c r="U17" s="26">
        <f t="shared" si="3"/>
        <v>627</v>
      </c>
      <c r="V17" s="20">
        <v>1</v>
      </c>
      <c r="W17" s="3">
        <v>1</v>
      </c>
      <c r="X17" s="2">
        <v>1</v>
      </c>
      <c r="Y17" s="3" t="s">
        <v>178</v>
      </c>
      <c r="Z17" s="2" t="s">
        <v>122</v>
      </c>
      <c r="AA17" s="2" t="s">
        <v>123</v>
      </c>
      <c r="AB17" s="2" t="s">
        <v>123</v>
      </c>
      <c r="AC17" s="2" t="s">
        <v>124</v>
      </c>
      <c r="AD17" s="2" t="s">
        <v>125</v>
      </c>
    </row>
    <row r="18" spans="1:30" x14ac:dyDescent="0.25">
      <c r="A18" s="2" t="s">
        <v>177</v>
      </c>
      <c r="B18" s="2" t="s">
        <v>241</v>
      </c>
      <c r="C18" s="3" t="s">
        <v>242</v>
      </c>
      <c r="D18" s="3" t="s">
        <v>240</v>
      </c>
      <c r="E18" s="3" t="s">
        <v>207</v>
      </c>
      <c r="F18" s="3" t="s">
        <v>224</v>
      </c>
      <c r="G18" s="3" t="s">
        <v>38</v>
      </c>
      <c r="H18" s="2" t="s">
        <v>35</v>
      </c>
      <c r="I18" s="23" t="s">
        <v>3</v>
      </c>
      <c r="J18" s="2" t="s">
        <v>37</v>
      </c>
      <c r="K18" s="2" t="s">
        <v>38</v>
      </c>
      <c r="L18" s="2" t="s">
        <v>36</v>
      </c>
      <c r="M18" s="4">
        <f t="shared" si="0"/>
        <v>57.000000000000007</v>
      </c>
      <c r="N18" s="4">
        <f t="shared" si="0"/>
        <v>57.000000000000007</v>
      </c>
      <c r="O18" s="4">
        <f t="shared" si="1"/>
        <v>62.70000000000001</v>
      </c>
      <c r="P18" s="30"/>
      <c r="Q18" s="30"/>
      <c r="R18" s="11" t="s">
        <v>97</v>
      </c>
      <c r="S18" s="15">
        <f t="shared" si="2"/>
        <v>17.543859649122805</v>
      </c>
      <c r="T18" s="16">
        <v>0.1</v>
      </c>
      <c r="U18" s="26">
        <f t="shared" si="3"/>
        <v>1254</v>
      </c>
      <c r="V18" s="20">
        <v>1</v>
      </c>
      <c r="W18" s="3">
        <v>1</v>
      </c>
      <c r="X18" s="2">
        <v>1</v>
      </c>
      <c r="Y18" s="3" t="s">
        <v>178</v>
      </c>
      <c r="Z18" s="2" t="s">
        <v>122</v>
      </c>
      <c r="AA18" s="2" t="s">
        <v>123</v>
      </c>
      <c r="AB18" s="2" t="s">
        <v>123</v>
      </c>
      <c r="AC18" s="2" t="s">
        <v>124</v>
      </c>
      <c r="AD18" s="2" t="s">
        <v>125</v>
      </c>
    </row>
    <row r="19" spans="1:30" x14ac:dyDescent="0.25">
      <c r="A19" s="2" t="s">
        <v>177</v>
      </c>
      <c r="B19" s="2" t="s">
        <v>241</v>
      </c>
      <c r="C19" s="3" t="s">
        <v>242</v>
      </c>
      <c r="D19" s="3" t="s">
        <v>240</v>
      </c>
      <c r="E19" s="3" t="s">
        <v>207</v>
      </c>
      <c r="F19" s="3" t="s">
        <v>224</v>
      </c>
      <c r="G19" s="3" t="s">
        <v>38</v>
      </c>
      <c r="H19" s="2" t="s">
        <v>39</v>
      </c>
      <c r="I19" s="23" t="s">
        <v>3</v>
      </c>
      <c r="J19" s="2" t="s">
        <v>37</v>
      </c>
      <c r="K19" s="2" t="s">
        <v>38</v>
      </c>
      <c r="L19" s="2" t="s">
        <v>40</v>
      </c>
      <c r="M19" s="4">
        <f t="shared" si="0"/>
        <v>17.100000000000001</v>
      </c>
      <c r="N19" s="4">
        <f t="shared" si="0"/>
        <v>17.100000000000001</v>
      </c>
      <c r="O19" s="4">
        <f t="shared" si="1"/>
        <v>18.810000000000002</v>
      </c>
      <c r="P19" s="30"/>
      <c r="Q19" s="30"/>
      <c r="R19" s="11" t="s">
        <v>107</v>
      </c>
      <c r="S19" s="15">
        <f t="shared" si="2"/>
        <v>17.543859649122805</v>
      </c>
      <c r="T19" s="16">
        <v>0.1</v>
      </c>
      <c r="U19" s="26">
        <f t="shared" si="3"/>
        <v>377</v>
      </c>
      <c r="V19" s="20">
        <v>1</v>
      </c>
      <c r="W19" s="3">
        <v>1</v>
      </c>
      <c r="X19" s="2">
        <v>1</v>
      </c>
      <c r="Y19" s="3" t="s">
        <v>178</v>
      </c>
      <c r="Z19" s="2" t="s">
        <v>122</v>
      </c>
      <c r="AA19" s="2" t="s">
        <v>123</v>
      </c>
      <c r="AB19" s="2" t="s">
        <v>123</v>
      </c>
      <c r="AC19" s="2" t="s">
        <v>124</v>
      </c>
      <c r="AD19" s="2" t="s">
        <v>125</v>
      </c>
    </row>
    <row r="20" spans="1:30" x14ac:dyDescent="0.25">
      <c r="A20" s="2" t="s">
        <v>177</v>
      </c>
      <c r="B20" s="2" t="s">
        <v>241</v>
      </c>
      <c r="C20" s="3" t="s">
        <v>242</v>
      </c>
      <c r="D20" s="3" t="s">
        <v>240</v>
      </c>
      <c r="E20" s="3" t="s">
        <v>44</v>
      </c>
      <c r="F20" s="3" t="s">
        <v>225</v>
      </c>
      <c r="G20" s="3" t="s">
        <v>44</v>
      </c>
      <c r="H20" s="2" t="s">
        <v>45</v>
      </c>
      <c r="I20" s="23" t="s">
        <v>3</v>
      </c>
      <c r="J20" s="2" t="s">
        <v>43</v>
      </c>
      <c r="K20" s="2" t="s">
        <v>44</v>
      </c>
      <c r="L20" s="2" t="s">
        <v>46</v>
      </c>
      <c r="M20" s="4">
        <f t="shared" si="0"/>
        <v>19.893000000000004</v>
      </c>
      <c r="N20" s="4">
        <f t="shared" si="0"/>
        <v>19.893000000000004</v>
      </c>
      <c r="O20" s="4">
        <f t="shared" si="1"/>
        <v>21.882300000000008</v>
      </c>
      <c r="P20" s="30"/>
      <c r="Q20" s="30"/>
      <c r="R20" s="11" t="s">
        <v>131</v>
      </c>
      <c r="S20" s="15">
        <f t="shared" si="2"/>
        <v>17.543859649122805</v>
      </c>
      <c r="T20" s="16">
        <v>0.1</v>
      </c>
      <c r="U20" s="26">
        <f t="shared" si="3"/>
        <v>438</v>
      </c>
      <c r="V20" s="20">
        <v>1</v>
      </c>
      <c r="W20" s="3">
        <v>1</v>
      </c>
      <c r="X20" s="2">
        <v>1</v>
      </c>
      <c r="Y20" s="3" t="s">
        <v>217</v>
      </c>
      <c r="Z20" s="2" t="s">
        <v>126</v>
      </c>
      <c r="AA20" s="2" t="s">
        <v>127</v>
      </c>
      <c r="AB20" s="2" t="s">
        <v>128</v>
      </c>
      <c r="AC20" s="2" t="s">
        <v>129</v>
      </c>
      <c r="AD20" s="2" t="s">
        <v>130</v>
      </c>
    </row>
    <row r="21" spans="1:30" x14ac:dyDescent="0.25">
      <c r="A21" s="2" t="s">
        <v>177</v>
      </c>
      <c r="B21" s="2" t="s">
        <v>241</v>
      </c>
      <c r="C21" s="3" t="s">
        <v>242</v>
      </c>
      <c r="D21" s="3" t="s">
        <v>240</v>
      </c>
      <c r="E21" s="3" t="s">
        <v>201</v>
      </c>
      <c r="F21" s="3" t="s">
        <v>226</v>
      </c>
      <c r="G21" s="3" t="s">
        <v>49</v>
      </c>
      <c r="H21" s="2" t="s">
        <v>47</v>
      </c>
      <c r="I21" s="23" t="s">
        <v>3</v>
      </c>
      <c r="J21" s="2" t="s">
        <v>48</v>
      </c>
      <c r="K21" s="2" t="s">
        <v>49</v>
      </c>
      <c r="L21" s="2" t="s">
        <v>132</v>
      </c>
      <c r="M21" s="4">
        <f t="shared" si="0"/>
        <v>17.100000000000001</v>
      </c>
      <c r="N21" s="4">
        <f t="shared" si="0"/>
        <v>17.100000000000001</v>
      </c>
      <c r="O21" s="4">
        <f t="shared" si="1"/>
        <v>18.810000000000002</v>
      </c>
      <c r="P21" s="30"/>
      <c r="Q21" s="30"/>
      <c r="R21" s="11" t="s">
        <v>107</v>
      </c>
      <c r="S21" s="15">
        <f t="shared" si="2"/>
        <v>17.543859649122805</v>
      </c>
      <c r="T21" s="16">
        <v>0.1</v>
      </c>
      <c r="U21" s="26">
        <f t="shared" si="3"/>
        <v>377</v>
      </c>
      <c r="V21" s="20">
        <v>1</v>
      </c>
      <c r="W21" s="3">
        <v>1</v>
      </c>
      <c r="X21" s="2">
        <v>1</v>
      </c>
      <c r="Y21" s="3" t="s">
        <v>217</v>
      </c>
      <c r="Z21" s="2" t="s">
        <v>133</v>
      </c>
      <c r="AA21" s="2" t="s">
        <v>134</v>
      </c>
      <c r="AB21" s="2" t="s">
        <v>134</v>
      </c>
      <c r="AC21" s="2" t="s">
        <v>135</v>
      </c>
      <c r="AD21" s="2" t="s">
        <v>136</v>
      </c>
    </row>
    <row r="22" spans="1:30" x14ac:dyDescent="0.25">
      <c r="A22" s="2" t="s">
        <v>177</v>
      </c>
      <c r="B22" s="2" t="s">
        <v>241</v>
      </c>
      <c r="C22" s="3" t="s">
        <v>242</v>
      </c>
      <c r="D22" s="3" t="s">
        <v>240</v>
      </c>
      <c r="E22" s="3" t="s">
        <v>138</v>
      </c>
      <c r="F22" s="3" t="s">
        <v>227</v>
      </c>
      <c r="G22" s="3" t="s">
        <v>138</v>
      </c>
      <c r="H22" s="2" t="s">
        <v>54</v>
      </c>
      <c r="I22" s="23" t="s">
        <v>3</v>
      </c>
      <c r="J22" s="2" t="s">
        <v>51</v>
      </c>
      <c r="K22" s="2" t="s">
        <v>138</v>
      </c>
      <c r="L22" s="2" t="s">
        <v>144</v>
      </c>
      <c r="M22" s="4">
        <f t="shared" si="0"/>
        <v>17.100000000000001</v>
      </c>
      <c r="N22" s="4">
        <f t="shared" si="0"/>
        <v>17.100000000000001</v>
      </c>
      <c r="O22" s="4">
        <f t="shared" si="1"/>
        <v>18.810000000000002</v>
      </c>
      <c r="P22" s="30"/>
      <c r="Q22" s="30"/>
      <c r="R22" s="11" t="s">
        <v>107</v>
      </c>
      <c r="S22" s="15">
        <f t="shared" si="2"/>
        <v>17.543859649122805</v>
      </c>
      <c r="T22" s="16">
        <v>0.1</v>
      </c>
      <c r="U22" s="26">
        <f t="shared" si="3"/>
        <v>377</v>
      </c>
      <c r="V22" s="20">
        <v>1</v>
      </c>
      <c r="W22" s="3">
        <v>1</v>
      </c>
      <c r="X22" s="2">
        <v>1</v>
      </c>
      <c r="Y22" s="3" t="s">
        <v>217</v>
      </c>
      <c r="Z22" s="2" t="s">
        <v>113</v>
      </c>
      <c r="AA22" s="2" t="s">
        <v>139</v>
      </c>
      <c r="AB22" s="2" t="s">
        <v>139</v>
      </c>
      <c r="AC22" s="2" t="s">
        <v>140</v>
      </c>
      <c r="AD22" s="2" t="s">
        <v>141</v>
      </c>
    </row>
    <row r="23" spans="1:30" x14ac:dyDescent="0.25">
      <c r="A23" s="2" t="s">
        <v>177</v>
      </c>
      <c r="B23" s="2" t="s">
        <v>241</v>
      </c>
      <c r="C23" s="3" t="s">
        <v>242</v>
      </c>
      <c r="D23" s="3" t="s">
        <v>240</v>
      </c>
      <c r="E23" s="3" t="s">
        <v>138</v>
      </c>
      <c r="F23" s="3" t="s">
        <v>227</v>
      </c>
      <c r="G23" s="3" t="s">
        <v>138</v>
      </c>
      <c r="H23" s="2" t="s">
        <v>53</v>
      </c>
      <c r="I23" s="23" t="s">
        <v>3</v>
      </c>
      <c r="J23" s="2" t="s">
        <v>51</v>
      </c>
      <c r="K23" s="2" t="s">
        <v>138</v>
      </c>
      <c r="L23" s="2" t="s">
        <v>143</v>
      </c>
      <c r="M23" s="4">
        <f t="shared" si="0"/>
        <v>14.250000000000002</v>
      </c>
      <c r="N23" s="4">
        <f t="shared" si="0"/>
        <v>14.250000000000002</v>
      </c>
      <c r="O23" s="4">
        <f t="shared" si="1"/>
        <v>15.675000000000002</v>
      </c>
      <c r="P23" s="30"/>
      <c r="Q23" s="30"/>
      <c r="R23" s="11" t="s">
        <v>98</v>
      </c>
      <c r="S23" s="15">
        <f t="shared" si="2"/>
        <v>17.543859649122805</v>
      </c>
      <c r="T23" s="16">
        <v>0.1</v>
      </c>
      <c r="U23" s="26">
        <f t="shared" si="3"/>
        <v>314</v>
      </c>
      <c r="V23" s="20">
        <v>1</v>
      </c>
      <c r="W23" s="3">
        <v>1</v>
      </c>
      <c r="X23" s="2">
        <v>1</v>
      </c>
      <c r="Y23" s="3" t="s">
        <v>217</v>
      </c>
      <c r="Z23" s="2" t="s">
        <v>113</v>
      </c>
      <c r="AA23" s="2" t="s">
        <v>139</v>
      </c>
      <c r="AB23" s="2" t="s">
        <v>139</v>
      </c>
      <c r="AC23" s="2" t="s">
        <v>140</v>
      </c>
      <c r="AD23" s="2" t="s">
        <v>141</v>
      </c>
    </row>
    <row r="24" spans="1:30" x14ac:dyDescent="0.25">
      <c r="A24" s="2" t="s">
        <v>177</v>
      </c>
      <c r="B24" s="2" t="s">
        <v>241</v>
      </c>
      <c r="C24" s="3" t="s">
        <v>242</v>
      </c>
      <c r="D24" s="3" t="s">
        <v>240</v>
      </c>
      <c r="E24" s="3" t="s">
        <v>138</v>
      </c>
      <c r="F24" s="3" t="s">
        <v>227</v>
      </c>
      <c r="G24" s="3" t="s">
        <v>138</v>
      </c>
      <c r="H24" s="2" t="s">
        <v>50</v>
      </c>
      <c r="I24" s="23" t="s">
        <v>3</v>
      </c>
      <c r="J24" s="2" t="s">
        <v>51</v>
      </c>
      <c r="K24" s="2" t="s">
        <v>138</v>
      </c>
      <c r="L24" s="2" t="s">
        <v>137</v>
      </c>
      <c r="M24" s="4">
        <f t="shared" si="0"/>
        <v>5.7000000000000011</v>
      </c>
      <c r="N24" s="4">
        <f t="shared" si="0"/>
        <v>5.7000000000000011</v>
      </c>
      <c r="O24" s="4">
        <f t="shared" si="1"/>
        <v>6.2700000000000014</v>
      </c>
      <c r="P24" s="30"/>
      <c r="Q24" s="30"/>
      <c r="R24" s="11" t="s">
        <v>96</v>
      </c>
      <c r="S24" s="15">
        <f t="shared" si="2"/>
        <v>17.543859649122805</v>
      </c>
      <c r="T24" s="16">
        <v>0.1</v>
      </c>
      <c r="U24" s="26">
        <f t="shared" si="3"/>
        <v>126</v>
      </c>
      <c r="V24" s="20">
        <v>1</v>
      </c>
      <c r="W24" s="3">
        <v>1</v>
      </c>
      <c r="X24" s="2">
        <v>1</v>
      </c>
      <c r="Y24" s="3" t="s">
        <v>217</v>
      </c>
      <c r="Z24" s="2" t="s">
        <v>113</v>
      </c>
      <c r="AA24" s="2" t="s">
        <v>139</v>
      </c>
      <c r="AB24" s="2" t="s">
        <v>139</v>
      </c>
      <c r="AC24" s="2" t="s">
        <v>140</v>
      </c>
      <c r="AD24" s="2" t="s">
        <v>141</v>
      </c>
    </row>
    <row r="25" spans="1:30" x14ac:dyDescent="0.25">
      <c r="A25" s="2" t="s">
        <v>177</v>
      </c>
      <c r="B25" s="2" t="s">
        <v>241</v>
      </c>
      <c r="C25" s="3" t="s">
        <v>242</v>
      </c>
      <c r="D25" s="3" t="s">
        <v>240</v>
      </c>
      <c r="E25" s="3" t="s">
        <v>138</v>
      </c>
      <c r="F25" s="3" t="s">
        <v>227</v>
      </c>
      <c r="G25" s="3" t="s">
        <v>138</v>
      </c>
      <c r="H25" s="2" t="s">
        <v>52</v>
      </c>
      <c r="I25" s="23" t="s">
        <v>3</v>
      </c>
      <c r="J25" s="2" t="s">
        <v>51</v>
      </c>
      <c r="K25" s="2" t="s">
        <v>138</v>
      </c>
      <c r="L25" s="2" t="s">
        <v>142</v>
      </c>
      <c r="M25" s="4">
        <f t="shared" si="0"/>
        <v>11.400000000000002</v>
      </c>
      <c r="N25" s="4">
        <f t="shared" si="0"/>
        <v>11.400000000000002</v>
      </c>
      <c r="O25" s="4">
        <f t="shared" si="1"/>
        <v>12.540000000000003</v>
      </c>
      <c r="P25" s="30"/>
      <c r="Q25" s="30"/>
      <c r="R25" s="11" t="s">
        <v>106</v>
      </c>
      <c r="S25" s="15">
        <f t="shared" si="2"/>
        <v>17.543859649122805</v>
      </c>
      <c r="T25" s="16">
        <v>0.1</v>
      </c>
      <c r="U25" s="26">
        <f t="shared" si="3"/>
        <v>251</v>
      </c>
      <c r="V25" s="20">
        <v>1</v>
      </c>
      <c r="W25" s="3">
        <v>1</v>
      </c>
      <c r="X25" s="2">
        <v>1</v>
      </c>
      <c r="Y25" s="3" t="s">
        <v>217</v>
      </c>
      <c r="Z25" s="2" t="s">
        <v>113</v>
      </c>
      <c r="AA25" s="2" t="s">
        <v>139</v>
      </c>
      <c r="AB25" s="2" t="s">
        <v>139</v>
      </c>
      <c r="AC25" s="2" t="s">
        <v>140</v>
      </c>
      <c r="AD25" s="2" t="s">
        <v>141</v>
      </c>
    </row>
    <row r="26" spans="1:30" x14ac:dyDescent="0.25">
      <c r="A26" s="2" t="s">
        <v>177</v>
      </c>
      <c r="B26" s="2" t="s">
        <v>241</v>
      </c>
      <c r="C26" s="3" t="s">
        <v>242</v>
      </c>
      <c r="D26" s="3" t="s">
        <v>240</v>
      </c>
      <c r="E26" s="3" t="s">
        <v>209</v>
      </c>
      <c r="F26" s="3" t="s">
        <v>228</v>
      </c>
      <c r="G26" s="3" t="s">
        <v>55</v>
      </c>
      <c r="H26" s="2" t="s">
        <v>56</v>
      </c>
      <c r="I26" s="23" t="s">
        <v>3</v>
      </c>
      <c r="J26" s="2" t="s">
        <v>57</v>
      </c>
      <c r="K26" s="2" t="s">
        <v>55</v>
      </c>
      <c r="L26" s="2" t="s">
        <v>146</v>
      </c>
      <c r="M26" s="4">
        <f>115/$S26</f>
        <v>6.5550000000000006</v>
      </c>
      <c r="N26" s="4">
        <f>115/$S26</f>
        <v>6.5550000000000006</v>
      </c>
      <c r="O26" s="4">
        <f t="shared" si="1"/>
        <v>7.2105000000000015</v>
      </c>
      <c r="P26" s="30"/>
      <c r="Q26" s="30"/>
      <c r="R26" s="11" t="s">
        <v>210</v>
      </c>
      <c r="S26" s="15">
        <f t="shared" si="2"/>
        <v>17.543859649122805</v>
      </c>
      <c r="T26" s="16">
        <v>0.1</v>
      </c>
      <c r="U26" s="26">
        <f t="shared" si="3"/>
        <v>145</v>
      </c>
      <c r="V26" s="20">
        <v>1</v>
      </c>
      <c r="W26" s="3">
        <v>0</v>
      </c>
      <c r="X26" s="2">
        <v>0</v>
      </c>
      <c r="Y26" s="3" t="s">
        <v>217</v>
      </c>
      <c r="Z26" s="2" t="s">
        <v>147</v>
      </c>
      <c r="AA26" s="2" t="s">
        <v>148</v>
      </c>
      <c r="AB26" s="2" t="s">
        <v>149</v>
      </c>
      <c r="AC26" s="2" t="s">
        <v>150</v>
      </c>
      <c r="AD26" s="2" t="s">
        <v>151</v>
      </c>
    </row>
    <row r="27" spans="1:30" x14ac:dyDescent="0.25">
      <c r="A27" s="2" t="s">
        <v>177</v>
      </c>
      <c r="B27" s="2" t="s">
        <v>241</v>
      </c>
      <c r="C27" s="3" t="s">
        <v>242</v>
      </c>
      <c r="D27" s="3" t="s">
        <v>240</v>
      </c>
      <c r="E27" s="3" t="s">
        <v>209</v>
      </c>
      <c r="F27" s="3" t="s">
        <v>228</v>
      </c>
      <c r="G27" s="3" t="s">
        <v>55</v>
      </c>
      <c r="H27" s="2" t="s">
        <v>59</v>
      </c>
      <c r="I27" s="23" t="s">
        <v>3</v>
      </c>
      <c r="J27" s="2" t="s">
        <v>57</v>
      </c>
      <c r="K27" s="2" t="s">
        <v>55</v>
      </c>
      <c r="L27" s="2" t="s">
        <v>153</v>
      </c>
      <c r="M27" s="4">
        <f>600/$S27</f>
        <v>34.200000000000003</v>
      </c>
      <c r="N27" s="4">
        <f>600/$S27</f>
        <v>34.200000000000003</v>
      </c>
      <c r="O27" s="4">
        <f t="shared" si="1"/>
        <v>37.620000000000005</v>
      </c>
      <c r="P27" s="30"/>
      <c r="Q27" s="30"/>
      <c r="R27" s="11" t="s">
        <v>212</v>
      </c>
      <c r="S27" s="15">
        <f t="shared" si="2"/>
        <v>17.543859649122805</v>
      </c>
      <c r="T27" s="16">
        <v>0.1</v>
      </c>
      <c r="U27" s="26">
        <f t="shared" si="3"/>
        <v>753</v>
      </c>
      <c r="V27" s="20">
        <v>1</v>
      </c>
      <c r="W27" s="3">
        <v>0</v>
      </c>
      <c r="X27" s="2">
        <v>0</v>
      </c>
      <c r="Y27" s="3" t="s">
        <v>217</v>
      </c>
      <c r="Z27" s="2" t="s">
        <v>147</v>
      </c>
      <c r="AA27" s="2" t="s">
        <v>148</v>
      </c>
      <c r="AB27" s="2" t="s">
        <v>149</v>
      </c>
      <c r="AC27" s="2" t="s">
        <v>150</v>
      </c>
      <c r="AD27" s="2" t="s">
        <v>151</v>
      </c>
    </row>
    <row r="28" spans="1:30" x14ac:dyDescent="0.25">
      <c r="A28" s="2" t="s">
        <v>177</v>
      </c>
      <c r="B28" s="2" t="s">
        <v>241</v>
      </c>
      <c r="C28" s="3" t="s">
        <v>242</v>
      </c>
      <c r="D28" s="3" t="s">
        <v>240</v>
      </c>
      <c r="E28" s="3" t="s">
        <v>209</v>
      </c>
      <c r="F28" s="3" t="s">
        <v>228</v>
      </c>
      <c r="G28" s="3" t="s">
        <v>55</v>
      </c>
      <c r="H28" s="2" t="s">
        <v>58</v>
      </c>
      <c r="I28" s="23" t="s">
        <v>3</v>
      </c>
      <c r="J28" s="2" t="s">
        <v>57</v>
      </c>
      <c r="K28" s="2" t="s">
        <v>55</v>
      </c>
      <c r="L28" s="2" t="s">
        <v>152</v>
      </c>
      <c r="M28" s="4">
        <f>349/$S28</f>
        <v>19.893000000000004</v>
      </c>
      <c r="N28" s="4">
        <f>349/$S28</f>
        <v>19.893000000000004</v>
      </c>
      <c r="O28" s="4">
        <f t="shared" si="1"/>
        <v>21.882300000000008</v>
      </c>
      <c r="P28" s="30"/>
      <c r="Q28" s="30"/>
      <c r="R28" s="11" t="s">
        <v>211</v>
      </c>
      <c r="S28" s="15">
        <f t="shared" si="2"/>
        <v>17.543859649122805</v>
      </c>
      <c r="T28" s="16">
        <v>0.1</v>
      </c>
      <c r="U28" s="26">
        <f t="shared" si="3"/>
        <v>438</v>
      </c>
      <c r="V28" s="20">
        <v>1</v>
      </c>
      <c r="W28" s="3">
        <v>0</v>
      </c>
      <c r="X28" s="2">
        <v>0</v>
      </c>
      <c r="Y28" s="3" t="s">
        <v>217</v>
      </c>
      <c r="Z28" s="2" t="s">
        <v>147</v>
      </c>
      <c r="AA28" s="2" t="s">
        <v>148</v>
      </c>
      <c r="AB28" s="2" t="s">
        <v>149</v>
      </c>
      <c r="AC28" s="2" t="s">
        <v>150</v>
      </c>
      <c r="AD28" s="2" t="s">
        <v>151</v>
      </c>
    </row>
    <row r="29" spans="1:30" x14ac:dyDescent="0.25">
      <c r="A29" s="2" t="s">
        <v>177</v>
      </c>
      <c r="B29" s="2" t="s">
        <v>241</v>
      </c>
      <c r="C29" s="3" t="s">
        <v>242</v>
      </c>
      <c r="D29" s="3" t="s">
        <v>240</v>
      </c>
      <c r="E29" s="3" t="s">
        <v>205</v>
      </c>
      <c r="F29" s="3" t="s">
        <v>229</v>
      </c>
      <c r="G29" s="3" t="s">
        <v>60</v>
      </c>
      <c r="H29" s="2" t="s">
        <v>66</v>
      </c>
      <c r="I29" s="23" t="s">
        <v>3</v>
      </c>
      <c r="J29" s="2" t="s">
        <v>63</v>
      </c>
      <c r="K29" s="2" t="s">
        <v>60</v>
      </c>
      <c r="L29" s="2" t="s">
        <v>67</v>
      </c>
      <c r="M29" s="4">
        <f t="shared" ref="M29:N34" si="4">$R29/$S29</f>
        <v>14.250000000000002</v>
      </c>
      <c r="N29" s="4">
        <f t="shared" si="4"/>
        <v>14.250000000000002</v>
      </c>
      <c r="O29" s="4">
        <f t="shared" si="1"/>
        <v>15.675000000000002</v>
      </c>
      <c r="P29" s="30"/>
      <c r="Q29" s="30"/>
      <c r="R29" s="11" t="s">
        <v>98</v>
      </c>
      <c r="S29" s="15">
        <f t="shared" si="2"/>
        <v>17.543859649122805</v>
      </c>
      <c r="T29" s="16">
        <v>0.1</v>
      </c>
      <c r="U29" s="26">
        <f t="shared" si="3"/>
        <v>314</v>
      </c>
      <c r="V29" s="20">
        <v>1</v>
      </c>
      <c r="W29" s="3">
        <v>1</v>
      </c>
      <c r="X29" s="2">
        <v>1</v>
      </c>
      <c r="Y29" s="3" t="s">
        <v>218</v>
      </c>
      <c r="Z29" s="2" t="s">
        <v>154</v>
      </c>
      <c r="AA29" s="2" t="s">
        <v>155</v>
      </c>
      <c r="AB29" s="2" t="s">
        <v>156</v>
      </c>
      <c r="AC29" s="2" t="s">
        <v>157</v>
      </c>
      <c r="AD29" s="2" t="s">
        <v>158</v>
      </c>
    </row>
    <row r="30" spans="1:30" x14ac:dyDescent="0.25">
      <c r="A30" s="2" t="s">
        <v>177</v>
      </c>
      <c r="B30" s="2" t="s">
        <v>241</v>
      </c>
      <c r="C30" s="3" t="s">
        <v>242</v>
      </c>
      <c r="D30" s="3" t="s">
        <v>240</v>
      </c>
      <c r="E30" s="3" t="s">
        <v>205</v>
      </c>
      <c r="F30" s="3" t="s">
        <v>229</v>
      </c>
      <c r="G30" s="3" t="s">
        <v>60</v>
      </c>
      <c r="H30" s="2" t="s">
        <v>72</v>
      </c>
      <c r="I30" s="23" t="s">
        <v>3</v>
      </c>
      <c r="J30" s="2" t="s">
        <v>63</v>
      </c>
      <c r="K30" s="2" t="s">
        <v>60</v>
      </c>
      <c r="L30" s="2" t="s">
        <v>73</v>
      </c>
      <c r="M30" s="4">
        <f t="shared" si="4"/>
        <v>28.500000000000004</v>
      </c>
      <c r="N30" s="4">
        <f t="shared" si="4"/>
        <v>28.500000000000004</v>
      </c>
      <c r="O30" s="4">
        <f t="shared" si="1"/>
        <v>31.350000000000005</v>
      </c>
      <c r="P30" s="30"/>
      <c r="Q30" s="30"/>
      <c r="R30" s="11" t="s">
        <v>99</v>
      </c>
      <c r="S30" s="15">
        <f t="shared" si="2"/>
        <v>17.543859649122805</v>
      </c>
      <c r="T30" s="16">
        <v>0.1</v>
      </c>
      <c r="U30" s="26">
        <f t="shared" si="3"/>
        <v>627</v>
      </c>
      <c r="V30" s="20">
        <v>1</v>
      </c>
      <c r="W30" s="3">
        <v>1</v>
      </c>
      <c r="X30" s="2">
        <v>1</v>
      </c>
      <c r="Y30" s="3" t="s">
        <v>218</v>
      </c>
      <c r="Z30" s="2" t="s">
        <v>154</v>
      </c>
      <c r="AA30" s="2" t="s">
        <v>155</v>
      </c>
      <c r="AB30" s="2" t="s">
        <v>156</v>
      </c>
      <c r="AC30" s="2" t="s">
        <v>157</v>
      </c>
      <c r="AD30" s="2" t="s">
        <v>158</v>
      </c>
    </row>
    <row r="31" spans="1:30" x14ac:dyDescent="0.25">
      <c r="A31" s="2" t="s">
        <v>177</v>
      </c>
      <c r="B31" s="2" t="s">
        <v>241</v>
      </c>
      <c r="C31" s="3" t="s">
        <v>242</v>
      </c>
      <c r="D31" s="3" t="s">
        <v>240</v>
      </c>
      <c r="E31" s="3" t="s">
        <v>205</v>
      </c>
      <c r="F31" s="3" t="s">
        <v>229</v>
      </c>
      <c r="G31" s="3" t="s">
        <v>60</v>
      </c>
      <c r="H31" s="2" t="s">
        <v>70</v>
      </c>
      <c r="I31" s="23" t="s">
        <v>3</v>
      </c>
      <c r="J31" s="2" t="s">
        <v>63</v>
      </c>
      <c r="K31" s="2" t="s">
        <v>60</v>
      </c>
      <c r="L31" s="2" t="s">
        <v>71</v>
      </c>
      <c r="M31" s="4">
        <f t="shared" si="4"/>
        <v>22.800000000000004</v>
      </c>
      <c r="N31" s="4">
        <f t="shared" si="4"/>
        <v>22.800000000000004</v>
      </c>
      <c r="O31" s="4">
        <f t="shared" si="1"/>
        <v>25.080000000000005</v>
      </c>
      <c r="P31" s="30"/>
      <c r="Q31" s="30"/>
      <c r="R31" s="11" t="s">
        <v>145</v>
      </c>
      <c r="S31" s="15">
        <f t="shared" si="2"/>
        <v>17.543859649122805</v>
      </c>
      <c r="T31" s="16">
        <v>0.1</v>
      </c>
      <c r="U31" s="26">
        <f t="shared" si="3"/>
        <v>502</v>
      </c>
      <c r="V31" s="20">
        <v>1</v>
      </c>
      <c r="W31" s="3">
        <v>1</v>
      </c>
      <c r="X31" s="2">
        <v>1</v>
      </c>
      <c r="Y31" s="3" t="s">
        <v>218</v>
      </c>
      <c r="Z31" s="2" t="s">
        <v>154</v>
      </c>
      <c r="AA31" s="2" t="s">
        <v>155</v>
      </c>
      <c r="AB31" s="2" t="s">
        <v>156</v>
      </c>
      <c r="AC31" s="2" t="s">
        <v>157</v>
      </c>
      <c r="AD31" s="2" t="s">
        <v>158</v>
      </c>
    </row>
    <row r="32" spans="1:30" x14ac:dyDescent="0.25">
      <c r="A32" s="2" t="s">
        <v>177</v>
      </c>
      <c r="B32" s="2" t="s">
        <v>241</v>
      </c>
      <c r="C32" s="3" t="s">
        <v>242</v>
      </c>
      <c r="D32" s="3" t="s">
        <v>240</v>
      </c>
      <c r="E32" s="3" t="s">
        <v>205</v>
      </c>
      <c r="F32" s="3" t="s">
        <v>229</v>
      </c>
      <c r="G32" s="3" t="s">
        <v>60</v>
      </c>
      <c r="H32" s="2" t="s">
        <v>68</v>
      </c>
      <c r="I32" s="23" t="s">
        <v>3</v>
      </c>
      <c r="J32" s="2" t="s">
        <v>63</v>
      </c>
      <c r="K32" s="2" t="s">
        <v>60</v>
      </c>
      <c r="L32" s="2" t="s">
        <v>69</v>
      </c>
      <c r="M32" s="4">
        <f t="shared" si="4"/>
        <v>17.100000000000001</v>
      </c>
      <c r="N32" s="4">
        <f t="shared" si="4"/>
        <v>17.100000000000001</v>
      </c>
      <c r="O32" s="4">
        <f t="shared" si="1"/>
        <v>18.810000000000002</v>
      </c>
      <c r="P32" s="30"/>
      <c r="Q32" s="30"/>
      <c r="R32" s="11" t="s">
        <v>107</v>
      </c>
      <c r="S32" s="15">
        <f t="shared" si="2"/>
        <v>17.543859649122805</v>
      </c>
      <c r="T32" s="16">
        <v>0.1</v>
      </c>
      <c r="U32" s="26">
        <f t="shared" si="3"/>
        <v>377</v>
      </c>
      <c r="V32" s="20">
        <v>1</v>
      </c>
      <c r="W32" s="3">
        <v>1</v>
      </c>
      <c r="X32" s="2">
        <v>1</v>
      </c>
      <c r="Y32" s="3" t="s">
        <v>218</v>
      </c>
      <c r="Z32" s="2" t="s">
        <v>154</v>
      </c>
      <c r="AA32" s="2" t="s">
        <v>155</v>
      </c>
      <c r="AB32" s="2" t="s">
        <v>156</v>
      </c>
      <c r="AC32" s="2" t="s">
        <v>157</v>
      </c>
      <c r="AD32" s="2" t="s">
        <v>158</v>
      </c>
    </row>
    <row r="33" spans="1:30" x14ac:dyDescent="0.25">
      <c r="A33" s="2" t="s">
        <v>177</v>
      </c>
      <c r="B33" s="2" t="s">
        <v>241</v>
      </c>
      <c r="C33" s="3" t="s">
        <v>242</v>
      </c>
      <c r="D33" s="3" t="s">
        <v>240</v>
      </c>
      <c r="E33" s="3" t="s">
        <v>205</v>
      </c>
      <c r="F33" s="3" t="s">
        <v>229</v>
      </c>
      <c r="G33" s="3" t="s">
        <v>60</v>
      </c>
      <c r="H33" s="2" t="s">
        <v>64</v>
      </c>
      <c r="I33" s="23" t="s">
        <v>3</v>
      </c>
      <c r="J33" s="2" t="s">
        <v>63</v>
      </c>
      <c r="K33" s="2" t="s">
        <v>60</v>
      </c>
      <c r="L33" s="2" t="s">
        <v>65</v>
      </c>
      <c r="M33" s="4">
        <f t="shared" si="4"/>
        <v>11.400000000000002</v>
      </c>
      <c r="N33" s="4">
        <f t="shared" si="4"/>
        <v>11.400000000000002</v>
      </c>
      <c r="O33" s="4">
        <f t="shared" si="1"/>
        <v>12.540000000000003</v>
      </c>
      <c r="P33" s="30"/>
      <c r="Q33" s="30"/>
      <c r="R33" s="11" t="s">
        <v>106</v>
      </c>
      <c r="S33" s="15">
        <f t="shared" si="2"/>
        <v>17.543859649122805</v>
      </c>
      <c r="T33" s="16">
        <v>0.1</v>
      </c>
      <c r="U33" s="26">
        <f t="shared" si="3"/>
        <v>251</v>
      </c>
      <c r="V33" s="20">
        <v>1</v>
      </c>
      <c r="W33" s="3">
        <v>1</v>
      </c>
      <c r="X33" s="2">
        <v>1</v>
      </c>
      <c r="Y33" s="3" t="s">
        <v>218</v>
      </c>
      <c r="Z33" s="2" t="s">
        <v>154</v>
      </c>
      <c r="AA33" s="2" t="s">
        <v>155</v>
      </c>
      <c r="AB33" s="2" t="s">
        <v>156</v>
      </c>
      <c r="AC33" s="2" t="s">
        <v>157</v>
      </c>
      <c r="AD33" s="2" t="s">
        <v>158</v>
      </c>
    </row>
    <row r="34" spans="1:30" x14ac:dyDescent="0.25">
      <c r="A34" s="2" t="s">
        <v>177</v>
      </c>
      <c r="B34" s="2" t="s">
        <v>241</v>
      </c>
      <c r="C34" s="3" t="s">
        <v>242</v>
      </c>
      <c r="D34" s="3" t="s">
        <v>240</v>
      </c>
      <c r="E34" s="3" t="s">
        <v>205</v>
      </c>
      <c r="F34" s="3" t="s">
        <v>229</v>
      </c>
      <c r="G34" s="3" t="s">
        <v>60</v>
      </c>
      <c r="H34" s="2" t="s">
        <v>61</v>
      </c>
      <c r="I34" s="23" t="s">
        <v>3</v>
      </c>
      <c r="J34" s="2" t="s">
        <v>63</v>
      </c>
      <c r="K34" s="2" t="s">
        <v>60</v>
      </c>
      <c r="L34" s="2" t="s">
        <v>62</v>
      </c>
      <c r="M34" s="4">
        <f t="shared" si="4"/>
        <v>5.7000000000000011</v>
      </c>
      <c r="N34" s="4">
        <f t="shared" si="4"/>
        <v>5.7000000000000011</v>
      </c>
      <c r="O34" s="4">
        <f t="shared" si="1"/>
        <v>6.2700000000000014</v>
      </c>
      <c r="P34" s="30"/>
      <c r="Q34" s="30"/>
      <c r="R34" s="11" t="s">
        <v>96</v>
      </c>
      <c r="S34" s="15">
        <f t="shared" si="2"/>
        <v>17.543859649122805</v>
      </c>
      <c r="T34" s="16">
        <v>0.1</v>
      </c>
      <c r="U34" s="26">
        <f t="shared" si="3"/>
        <v>126</v>
      </c>
      <c r="V34" s="20">
        <v>1</v>
      </c>
      <c r="W34" s="3">
        <v>1</v>
      </c>
      <c r="X34" s="2">
        <v>1</v>
      </c>
      <c r="Y34" s="3" t="s">
        <v>218</v>
      </c>
      <c r="Z34" s="2" t="s">
        <v>154</v>
      </c>
      <c r="AA34" s="2" t="s">
        <v>155</v>
      </c>
      <c r="AB34" s="2" t="s">
        <v>156</v>
      </c>
      <c r="AC34" s="2" t="s">
        <v>157</v>
      </c>
      <c r="AD34" s="2" t="s">
        <v>158</v>
      </c>
    </row>
    <row r="35" spans="1:30" x14ac:dyDescent="0.25">
      <c r="A35" s="2" t="s">
        <v>177</v>
      </c>
      <c r="B35" s="2" t="s">
        <v>241</v>
      </c>
      <c r="C35" s="3" t="s">
        <v>242</v>
      </c>
      <c r="D35" s="3" t="s">
        <v>240</v>
      </c>
      <c r="E35" s="3" t="s">
        <v>203</v>
      </c>
      <c r="F35" s="3" t="s">
        <v>230</v>
      </c>
      <c r="G35" s="3" t="s">
        <v>77</v>
      </c>
      <c r="H35" s="2" t="s">
        <v>74</v>
      </c>
      <c r="I35" s="23" t="s">
        <v>3</v>
      </c>
      <c r="J35" s="2" t="s">
        <v>76</v>
      </c>
      <c r="K35" s="2" t="s">
        <v>77</v>
      </c>
      <c r="L35" s="2" t="s">
        <v>75</v>
      </c>
      <c r="M35" s="3"/>
      <c r="N35" s="3"/>
      <c r="O35" s="3"/>
      <c r="P35" s="30">
        <v>150</v>
      </c>
      <c r="Q35" s="30">
        <v>5000</v>
      </c>
      <c r="R35" s="11" t="s">
        <v>176</v>
      </c>
      <c r="S35" s="15">
        <f t="shared" si="2"/>
        <v>17.543859649122805</v>
      </c>
      <c r="T35" s="16">
        <v>0.1</v>
      </c>
      <c r="U35" s="26"/>
      <c r="V35" s="20">
        <v>1</v>
      </c>
      <c r="W35" s="3">
        <v>1</v>
      </c>
      <c r="X35" s="2">
        <v>1</v>
      </c>
      <c r="Y35" s="3" t="s">
        <v>218</v>
      </c>
      <c r="Z35" s="2" t="s">
        <v>159</v>
      </c>
      <c r="AA35" s="2" t="s">
        <v>160</v>
      </c>
      <c r="AB35" s="2" t="s">
        <v>160</v>
      </c>
      <c r="AC35" s="2" t="s">
        <v>159</v>
      </c>
      <c r="AD35" s="2" t="s">
        <v>161</v>
      </c>
    </row>
    <row r="36" spans="1:30" x14ac:dyDescent="0.25">
      <c r="A36" s="2" t="s">
        <v>177</v>
      </c>
      <c r="B36" s="2" t="s">
        <v>241</v>
      </c>
      <c r="C36" s="3" t="s">
        <v>242</v>
      </c>
      <c r="D36" s="3" t="s">
        <v>240</v>
      </c>
      <c r="E36" s="3" t="s">
        <v>204</v>
      </c>
      <c r="F36" s="3" t="s">
        <v>231</v>
      </c>
      <c r="G36" s="3" t="s">
        <v>81</v>
      </c>
      <c r="H36" s="2" t="s">
        <v>78</v>
      </c>
      <c r="I36" s="23" t="s">
        <v>3</v>
      </c>
      <c r="J36" s="2" t="s">
        <v>80</v>
      </c>
      <c r="K36" s="2" t="s">
        <v>81</v>
      </c>
      <c r="L36" s="2" t="s">
        <v>79</v>
      </c>
      <c r="M36" s="3"/>
      <c r="N36" s="3"/>
      <c r="O36" s="3"/>
      <c r="P36" s="30">
        <v>150</v>
      </c>
      <c r="Q36" s="30">
        <v>5000</v>
      </c>
      <c r="R36" s="11" t="s">
        <v>176</v>
      </c>
      <c r="S36" s="15">
        <f t="shared" si="2"/>
        <v>17.543859649122805</v>
      </c>
      <c r="T36" s="16">
        <v>0.1</v>
      </c>
      <c r="U36" s="26"/>
      <c r="V36" s="20">
        <v>1</v>
      </c>
      <c r="W36" s="3">
        <v>1</v>
      </c>
      <c r="X36" s="2">
        <v>1</v>
      </c>
      <c r="Y36" s="3" t="s">
        <v>219</v>
      </c>
      <c r="Z36" s="2" t="s">
        <v>249</v>
      </c>
      <c r="AA36" s="2" t="s">
        <v>250</v>
      </c>
      <c r="AB36" s="2" t="s">
        <v>162</v>
      </c>
      <c r="AC36" s="2" t="s">
        <v>249</v>
      </c>
      <c r="AD36" s="2" t="s">
        <v>163</v>
      </c>
    </row>
    <row r="37" spans="1:30" x14ac:dyDescent="0.25">
      <c r="A37" s="2" t="s">
        <v>177</v>
      </c>
      <c r="B37" s="2" t="s">
        <v>241</v>
      </c>
      <c r="C37" s="3" t="s">
        <v>242</v>
      </c>
      <c r="D37" s="3" t="s">
        <v>240</v>
      </c>
      <c r="E37" s="3" t="s">
        <v>213</v>
      </c>
      <c r="F37" s="3" t="s">
        <v>232</v>
      </c>
      <c r="G37" s="3" t="s">
        <v>202</v>
      </c>
      <c r="H37" s="2" t="s">
        <v>94</v>
      </c>
      <c r="I37" s="23" t="s">
        <v>3</v>
      </c>
      <c r="J37" s="2" t="s">
        <v>93</v>
      </c>
      <c r="K37" s="2" t="s">
        <v>169</v>
      </c>
      <c r="L37" s="2" t="s">
        <v>174</v>
      </c>
      <c r="M37" s="4">
        <f>349/$S37</f>
        <v>19.893000000000004</v>
      </c>
      <c r="N37" s="4">
        <f>349/$S37</f>
        <v>19.893000000000004</v>
      </c>
      <c r="O37" s="4">
        <f t="shared" ref="O37:O43" si="5">$N37*(1+$T37)</f>
        <v>21.882300000000008</v>
      </c>
      <c r="P37" s="30"/>
      <c r="Q37" s="30"/>
      <c r="R37" s="11" t="s">
        <v>211</v>
      </c>
      <c r="S37" s="15">
        <f t="shared" si="2"/>
        <v>17.543859649122805</v>
      </c>
      <c r="T37" s="16">
        <v>0.1</v>
      </c>
      <c r="U37" s="26">
        <f t="shared" ref="U37:U43" si="6">ROUNDUP(O37*20,0)</f>
        <v>438</v>
      </c>
      <c r="V37" s="20">
        <v>1</v>
      </c>
      <c r="W37" s="3">
        <v>0</v>
      </c>
      <c r="X37" s="2">
        <v>0</v>
      </c>
      <c r="Y37" s="3" t="s">
        <v>217</v>
      </c>
      <c r="Z37" s="2" t="s">
        <v>170</v>
      </c>
      <c r="AA37" s="2" t="s">
        <v>171</v>
      </c>
      <c r="AB37" s="2" t="s">
        <v>171</v>
      </c>
      <c r="AC37" s="2" t="s">
        <v>172</v>
      </c>
      <c r="AD37" s="2" t="s">
        <v>173</v>
      </c>
    </row>
    <row r="38" spans="1:30" x14ac:dyDescent="0.25">
      <c r="A38" s="2" t="s">
        <v>177</v>
      </c>
      <c r="B38" s="2" t="s">
        <v>241</v>
      </c>
      <c r="C38" s="3" t="s">
        <v>242</v>
      </c>
      <c r="D38" s="3" t="s">
        <v>240</v>
      </c>
      <c r="E38" s="3" t="s">
        <v>213</v>
      </c>
      <c r="F38" s="3" t="s">
        <v>232</v>
      </c>
      <c r="G38" s="3" t="s">
        <v>202</v>
      </c>
      <c r="H38" s="2" t="s">
        <v>95</v>
      </c>
      <c r="I38" s="23" t="s">
        <v>3</v>
      </c>
      <c r="J38" s="2" t="s">
        <v>93</v>
      </c>
      <c r="K38" s="2" t="s">
        <v>169</v>
      </c>
      <c r="L38" s="2" t="s">
        <v>175</v>
      </c>
      <c r="M38" s="4">
        <f>549/$S38</f>
        <v>31.293000000000003</v>
      </c>
      <c r="N38" s="4">
        <f>549/$S38</f>
        <v>31.293000000000003</v>
      </c>
      <c r="O38" s="4">
        <f t="shared" si="5"/>
        <v>34.422300000000007</v>
      </c>
      <c r="P38" s="30"/>
      <c r="Q38" s="30"/>
      <c r="R38" s="11" t="s">
        <v>215</v>
      </c>
      <c r="S38" s="15">
        <f t="shared" si="2"/>
        <v>17.543859649122805</v>
      </c>
      <c r="T38" s="16">
        <v>0.1</v>
      </c>
      <c r="U38" s="26">
        <f t="shared" si="6"/>
        <v>689</v>
      </c>
      <c r="V38" s="20">
        <v>1</v>
      </c>
      <c r="W38" s="3">
        <v>0</v>
      </c>
      <c r="X38" s="2">
        <v>0</v>
      </c>
      <c r="Y38" s="3" t="s">
        <v>217</v>
      </c>
      <c r="Z38" s="2" t="s">
        <v>170</v>
      </c>
      <c r="AA38" s="2" t="s">
        <v>171</v>
      </c>
      <c r="AB38" s="2" t="s">
        <v>171</v>
      </c>
      <c r="AC38" s="2" t="s">
        <v>172</v>
      </c>
      <c r="AD38" s="2" t="s">
        <v>173</v>
      </c>
    </row>
    <row r="39" spans="1:30" x14ac:dyDescent="0.25">
      <c r="A39" s="2" t="s">
        <v>177</v>
      </c>
      <c r="B39" s="2" t="s">
        <v>241</v>
      </c>
      <c r="C39" s="3" t="s">
        <v>242</v>
      </c>
      <c r="D39" s="3" t="s">
        <v>240</v>
      </c>
      <c r="E39" s="3" t="s">
        <v>213</v>
      </c>
      <c r="F39" s="3" t="s">
        <v>232</v>
      </c>
      <c r="G39" s="3" t="s">
        <v>202</v>
      </c>
      <c r="H39" s="2" t="s">
        <v>92</v>
      </c>
      <c r="I39" s="23" t="s">
        <v>3</v>
      </c>
      <c r="J39" s="2" t="s">
        <v>93</v>
      </c>
      <c r="K39" s="2" t="s">
        <v>169</v>
      </c>
      <c r="L39" s="2" t="s">
        <v>168</v>
      </c>
      <c r="M39" s="4">
        <f>999/$S39</f>
        <v>56.943000000000005</v>
      </c>
      <c r="N39" s="4">
        <f>999/$S39</f>
        <v>56.943000000000005</v>
      </c>
      <c r="O39" s="4">
        <f t="shared" si="5"/>
        <v>62.63730000000001</v>
      </c>
      <c r="P39" s="30"/>
      <c r="Q39" s="30"/>
      <c r="R39" s="11" t="s">
        <v>214</v>
      </c>
      <c r="S39" s="15">
        <f t="shared" si="2"/>
        <v>17.543859649122805</v>
      </c>
      <c r="T39" s="16">
        <v>0.1</v>
      </c>
      <c r="U39" s="26">
        <f t="shared" si="6"/>
        <v>1253</v>
      </c>
      <c r="V39" s="20">
        <v>1</v>
      </c>
      <c r="W39" s="3">
        <v>0</v>
      </c>
      <c r="X39" s="2">
        <v>0</v>
      </c>
      <c r="Y39" s="3" t="s">
        <v>217</v>
      </c>
      <c r="Z39" s="2" t="s">
        <v>170</v>
      </c>
      <c r="AA39" s="2" t="s">
        <v>171</v>
      </c>
      <c r="AB39" s="2" t="s">
        <v>171</v>
      </c>
      <c r="AC39" s="2" t="s">
        <v>172</v>
      </c>
      <c r="AD39" s="2" t="s">
        <v>173</v>
      </c>
    </row>
    <row r="40" spans="1:30" x14ac:dyDescent="0.25">
      <c r="A40" s="2" t="s">
        <v>177</v>
      </c>
      <c r="B40" s="2" t="s">
        <v>241</v>
      </c>
      <c r="C40" s="3" t="s">
        <v>242</v>
      </c>
      <c r="D40" s="3" t="s">
        <v>240</v>
      </c>
      <c r="E40" s="3" t="s">
        <v>85</v>
      </c>
      <c r="F40" s="3" t="s">
        <v>233</v>
      </c>
      <c r="G40" s="3" t="s">
        <v>202</v>
      </c>
      <c r="H40" s="2" t="s">
        <v>82</v>
      </c>
      <c r="I40" s="23" t="s">
        <v>3</v>
      </c>
      <c r="J40" s="2" t="s">
        <v>84</v>
      </c>
      <c r="K40" s="2" t="s">
        <v>85</v>
      </c>
      <c r="L40" s="2" t="s">
        <v>83</v>
      </c>
      <c r="M40" s="4">
        <f t="shared" ref="M40:N43" si="7">$R40/$S40</f>
        <v>57.000000000000007</v>
      </c>
      <c r="N40" s="4">
        <f t="shared" si="7"/>
        <v>57.000000000000007</v>
      </c>
      <c r="O40" s="4">
        <f t="shared" si="5"/>
        <v>62.70000000000001</v>
      </c>
      <c r="P40" s="30"/>
      <c r="Q40" s="30"/>
      <c r="R40" s="11" t="s">
        <v>97</v>
      </c>
      <c r="S40" s="15">
        <f t="shared" si="2"/>
        <v>17.543859649122805</v>
      </c>
      <c r="T40" s="16">
        <v>0.1</v>
      </c>
      <c r="U40" s="26">
        <f t="shared" si="6"/>
        <v>1254</v>
      </c>
      <c r="V40" s="20">
        <v>1</v>
      </c>
      <c r="W40" s="3">
        <v>1</v>
      </c>
      <c r="X40" s="2">
        <v>1</v>
      </c>
      <c r="Y40" s="3" t="s">
        <v>217</v>
      </c>
      <c r="Z40" s="2" t="s">
        <v>164</v>
      </c>
      <c r="AA40" s="2" t="s">
        <v>165</v>
      </c>
      <c r="AB40" s="2" t="s">
        <v>165</v>
      </c>
      <c r="AC40" s="2" t="s">
        <v>166</v>
      </c>
      <c r="AD40" s="2" t="s">
        <v>167</v>
      </c>
    </row>
    <row r="41" spans="1:30" x14ac:dyDescent="0.25">
      <c r="A41" s="2" t="s">
        <v>177</v>
      </c>
      <c r="B41" s="2" t="s">
        <v>241</v>
      </c>
      <c r="C41" s="3" t="s">
        <v>242</v>
      </c>
      <c r="D41" s="3" t="s">
        <v>240</v>
      </c>
      <c r="E41" s="3" t="s">
        <v>85</v>
      </c>
      <c r="F41" s="3" t="s">
        <v>233</v>
      </c>
      <c r="G41" s="3" t="s">
        <v>202</v>
      </c>
      <c r="H41" s="2" t="s">
        <v>88</v>
      </c>
      <c r="I41" s="23" t="s">
        <v>3</v>
      </c>
      <c r="J41" s="2" t="s">
        <v>84</v>
      </c>
      <c r="K41" s="2" t="s">
        <v>85</v>
      </c>
      <c r="L41" s="2" t="s">
        <v>89</v>
      </c>
      <c r="M41" s="4">
        <f t="shared" si="7"/>
        <v>17.100000000000001</v>
      </c>
      <c r="N41" s="4">
        <f t="shared" si="7"/>
        <v>17.100000000000001</v>
      </c>
      <c r="O41" s="4">
        <f t="shared" si="5"/>
        <v>18.810000000000002</v>
      </c>
      <c r="P41" s="30"/>
      <c r="Q41" s="30"/>
      <c r="R41" s="11" t="s">
        <v>107</v>
      </c>
      <c r="S41" s="15">
        <f t="shared" si="2"/>
        <v>17.543859649122805</v>
      </c>
      <c r="T41" s="16">
        <v>0.1</v>
      </c>
      <c r="U41" s="26">
        <f t="shared" si="6"/>
        <v>377</v>
      </c>
      <c r="V41" s="20">
        <v>1</v>
      </c>
      <c r="W41" s="3">
        <v>1</v>
      </c>
      <c r="X41" s="2">
        <v>1</v>
      </c>
      <c r="Y41" s="3" t="s">
        <v>217</v>
      </c>
      <c r="Z41" s="2" t="s">
        <v>164</v>
      </c>
      <c r="AA41" s="2" t="s">
        <v>165</v>
      </c>
      <c r="AB41" s="2" t="s">
        <v>165</v>
      </c>
      <c r="AC41" s="2" t="s">
        <v>166</v>
      </c>
      <c r="AD41" s="2" t="s">
        <v>167</v>
      </c>
    </row>
    <row r="42" spans="1:30" x14ac:dyDescent="0.25">
      <c r="A42" s="2" t="s">
        <v>177</v>
      </c>
      <c r="B42" s="2" t="s">
        <v>241</v>
      </c>
      <c r="C42" s="3" t="s">
        <v>242</v>
      </c>
      <c r="D42" s="3" t="s">
        <v>240</v>
      </c>
      <c r="E42" s="3" t="s">
        <v>85</v>
      </c>
      <c r="F42" s="3" t="s">
        <v>233</v>
      </c>
      <c r="G42" s="3" t="s">
        <v>202</v>
      </c>
      <c r="H42" s="2" t="s">
        <v>86</v>
      </c>
      <c r="I42" s="23" t="s">
        <v>3</v>
      </c>
      <c r="J42" s="2" t="s">
        <v>84</v>
      </c>
      <c r="K42" s="2" t="s">
        <v>85</v>
      </c>
      <c r="L42" s="2" t="s">
        <v>87</v>
      </c>
      <c r="M42" s="4">
        <f t="shared" si="7"/>
        <v>11.400000000000002</v>
      </c>
      <c r="N42" s="4">
        <f t="shared" si="7"/>
        <v>11.400000000000002</v>
      </c>
      <c r="O42" s="4">
        <f t="shared" si="5"/>
        <v>12.540000000000003</v>
      </c>
      <c r="P42" s="30"/>
      <c r="Q42" s="30"/>
      <c r="R42" s="11" t="s">
        <v>106</v>
      </c>
      <c r="S42" s="15">
        <f t="shared" si="2"/>
        <v>17.543859649122805</v>
      </c>
      <c r="T42" s="16">
        <v>0.1</v>
      </c>
      <c r="U42" s="26">
        <f t="shared" si="6"/>
        <v>251</v>
      </c>
      <c r="V42" s="20">
        <v>1</v>
      </c>
      <c r="W42" s="3">
        <v>1</v>
      </c>
      <c r="X42" s="2">
        <v>1</v>
      </c>
      <c r="Y42" s="3" t="s">
        <v>217</v>
      </c>
      <c r="Z42" s="2" t="s">
        <v>164</v>
      </c>
      <c r="AA42" s="2" t="s">
        <v>165</v>
      </c>
      <c r="AB42" s="2" t="s">
        <v>165</v>
      </c>
      <c r="AC42" s="2" t="s">
        <v>166</v>
      </c>
      <c r="AD42" s="2" t="s">
        <v>167</v>
      </c>
    </row>
    <row r="43" spans="1:30" x14ac:dyDescent="0.25">
      <c r="A43" s="2" t="s">
        <v>177</v>
      </c>
      <c r="B43" s="2" t="s">
        <v>241</v>
      </c>
      <c r="C43" s="3" t="s">
        <v>242</v>
      </c>
      <c r="D43" s="3" t="s">
        <v>240</v>
      </c>
      <c r="E43" s="3" t="s">
        <v>85</v>
      </c>
      <c r="F43" s="3" t="s">
        <v>233</v>
      </c>
      <c r="G43" s="3" t="s">
        <v>202</v>
      </c>
      <c r="H43" s="2" t="s">
        <v>90</v>
      </c>
      <c r="I43" s="23" t="s">
        <v>3</v>
      </c>
      <c r="J43" s="2" t="s">
        <v>84</v>
      </c>
      <c r="K43" s="2" t="s">
        <v>85</v>
      </c>
      <c r="L43" s="2" t="s">
        <v>91</v>
      </c>
      <c r="M43" s="4">
        <f t="shared" si="7"/>
        <v>34.200000000000003</v>
      </c>
      <c r="N43" s="4">
        <f t="shared" si="7"/>
        <v>34.200000000000003</v>
      </c>
      <c r="O43" s="4">
        <f t="shared" si="5"/>
        <v>37.620000000000005</v>
      </c>
      <c r="P43" s="30"/>
      <c r="Q43" s="30"/>
      <c r="R43" s="11" t="s">
        <v>112</v>
      </c>
      <c r="S43" s="15">
        <f t="shared" si="2"/>
        <v>17.543859649122805</v>
      </c>
      <c r="T43" s="16">
        <v>0.1</v>
      </c>
      <c r="U43" s="26">
        <f t="shared" si="6"/>
        <v>753</v>
      </c>
      <c r="V43" s="20">
        <v>1</v>
      </c>
      <c r="W43" s="3">
        <v>1</v>
      </c>
      <c r="X43" s="2">
        <v>1</v>
      </c>
      <c r="Y43" s="3" t="s">
        <v>217</v>
      </c>
      <c r="Z43" s="2" t="s">
        <v>164</v>
      </c>
      <c r="AA43" s="2" t="s">
        <v>165</v>
      </c>
      <c r="AB43" s="2" t="s">
        <v>165</v>
      </c>
      <c r="AC43" s="2" t="s">
        <v>166</v>
      </c>
      <c r="AD43" s="2" t="s">
        <v>167</v>
      </c>
    </row>
  </sheetData>
  <autoFilter ref="A1:AD43" xr:uid="{8C06A92B-3A0F-4E71-8DC5-97004BDB18EC}"/>
  <sortState xmlns:xlrd2="http://schemas.microsoft.com/office/spreadsheetml/2017/richdata2" ref="A2:AD43">
    <sortCondition ref="A2:A43"/>
    <sortCondition ref="E2:E43"/>
    <sortCondition ref="H2:H43"/>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H 2 x V j i y G d 2 k A A A A 9 g A A A B I A H A B D b 2 5 m a W c v U G F j a 2 F n Z S 5 4 b W w g o h g A K K A U A A A A A A A A A A A A A A A A A A A A A A A A A A A A h Y 9 N D o I w G E S v Q r q n P 0 i M I a U s 3 E p i Q j R u m 1 K h E T 4 M L Z a 7 u f B I X k G M o u 5 c z p u 3 m L l f b z w b 2 y a 4 6 N 6 a D l L E M E W B B t W V B q o U D e 4 Y r l A m + F a q k 6 x 0 M M l g k 9 G W K a q d O y e E e O + x X + C u r 0 h E K S O H f F O o W r c S f W T z X w 4 N W C d B a S T 4 / j V G R J i x J Y 5 p j C k n M + S 5 g a 8 Q T X u f 7 Q / k 6 6 F x Q 6 + F h n B X c D J H T t 4 f x A N Q S w M E F A A C A A g A L H 2 x 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x 9 s V Y o i k e 4 D g A A A B E A A A A T A B w A R m 9 y b X V s Y X M v U 2 V j d G l v b j E u b S C i G A A o o B Q A A A A A A A A A A A A A A A A A A A A A A A A A A A A r T k 0 u y c z P U w i G 0 I b W A F B L A Q I t A B Q A A g A I A C x 9 s V Y 4 s h n d p A A A A P Y A A A A S A A A A A A A A A A A A A A A A A A A A A A B D b 2 5 m a W c v U G F j a 2 F n Z S 5 4 b W x Q S w E C L Q A U A A I A C A A s f b F W D 8 r p q 6 Q A A A D p A A A A E w A A A A A A A A A A A A A A A A D w A A A A W 0 N v b n R l b n R f V H l w Z X N d L n h t b F B L A Q I t A B Q A A g A I A C x 9 s 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s 2 o r F W c R b Q 0 e s Q y 4 Q i F A A A A A A I A A A A A A A N m A A D A A A A A E A A A A F d P u a 9 W v 8 s 2 x a y e 8 8 8 U 4 t U A A A A A B I A A A K A A A A A Q A A A A 8 6 3 A G H H Q M 2 / M K J c I o l z 8 h 1 A A A A D D C z X z I W 5 8 C L 9 h s 7 W x A 0 R 4 d 7 8 y n 0 f 1 l 4 7 B n M i O b p 1 X H f x m k x H h H X i 6 Z Q J x Q k R U 4 7 0 f i 6 + 5 a 3 c s D L a k S 5 W h R 9 j y 0 b G C d m z a B a 4 B d Q C G F F c T D x Q A A A B I X B Q z K Y 2 V p G h m h B p r K / A e 6 1 j H 6 A = = < / D a t a M a s h u p > 
</file>

<file path=customXml/itemProps1.xml><?xml version="1.0" encoding="utf-8"?>
<ds:datastoreItem xmlns:ds="http://schemas.openxmlformats.org/officeDocument/2006/customXml" ds:itemID="{7A539373-2905-4523-B593-AF0D663B1E8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Huy Nguyen</cp:lastModifiedBy>
  <dcterms:created xsi:type="dcterms:W3CDTF">2023-05-17T19:55:18Z</dcterms:created>
  <dcterms:modified xsi:type="dcterms:W3CDTF">2025-07-28T03:35:36Z</dcterms:modified>
</cp:coreProperties>
</file>